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jean\Downloads\UCF BOOTCAMP\"/>
    </mc:Choice>
  </mc:AlternateContent>
  <xr:revisionPtr revIDLastSave="0" documentId="13_ncr:1_{CDB50842-AE3E-4421-B5DE-0288BD8E5253}" xr6:coauthVersionLast="47" xr6:coauthVersionMax="47" xr10:uidLastSave="{00000000-0000-0000-0000-000000000000}"/>
  <bookViews>
    <workbookView xWindow="-110" yWindow="-110" windowWidth="19420" windowHeight="10300" firstSheet="4" activeTab="5" xr2:uid="{00000000-000D-0000-FFFF-FFFF00000000}"/>
  </bookViews>
  <sheets>
    <sheet name="Crowdfunding" sheetId="1" r:id="rId1"/>
    <sheet name="CategoryPivot&amp;Table" sheetId="4" r:id="rId2"/>
    <sheet name="Sub-CategoryPivot&amp;Table" sheetId="6" r:id="rId3"/>
    <sheet name="Date Created Outcome" sheetId="8" r:id="rId4"/>
    <sheet name="Goal Analysis" sheetId="9" r:id="rId5"/>
    <sheet name="Statistical Analysis" sheetId="10" r:id="rId6"/>
  </sheets>
  <definedNames>
    <definedName name="Outcome">Crowdfunding!$G:$G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L18" i="10" l="1"/>
  <c r="L8" i="10"/>
  <c r="L19" i="10"/>
  <c r="L17" i="10"/>
  <c r="L16" i="10"/>
  <c r="L15" i="10"/>
  <c r="L14" i="10"/>
  <c r="L9" i="10"/>
  <c r="L7" i="10"/>
  <c r="L6" i="10"/>
  <c r="L5" i="10"/>
  <c r="L4" i="10"/>
  <c r="H3" i="9"/>
  <c r="H4" i="9"/>
  <c r="H5" i="9"/>
  <c r="H6" i="9"/>
  <c r="H7" i="9"/>
  <c r="H8" i="9"/>
  <c r="H9" i="9"/>
  <c r="H10" i="9"/>
  <c r="H11" i="9"/>
  <c r="H12" i="9"/>
  <c r="H13" i="9"/>
  <c r="H2" i="9"/>
  <c r="E3" i="9"/>
  <c r="E4" i="9"/>
  <c r="E5" i="9"/>
  <c r="E6" i="9"/>
  <c r="E7" i="9"/>
  <c r="E8" i="9"/>
  <c r="G8" i="9" s="1"/>
  <c r="E9" i="9"/>
  <c r="E10" i="9"/>
  <c r="E11" i="9"/>
  <c r="E12" i="9"/>
  <c r="E13" i="9"/>
  <c r="E2" i="9"/>
  <c r="C4" i="9"/>
  <c r="C5" i="9"/>
  <c r="C6" i="9"/>
  <c r="C7" i="9"/>
  <c r="C9" i="9"/>
  <c r="C10" i="9"/>
  <c r="C11" i="9"/>
  <c r="C12" i="9"/>
  <c r="C13" i="9"/>
  <c r="C3" i="9"/>
  <c r="B2" i="9"/>
  <c r="D8" i="9"/>
  <c r="C8" i="9"/>
  <c r="B8" i="9"/>
  <c r="D13" i="9"/>
  <c r="D12" i="9"/>
  <c r="D11" i="9"/>
  <c r="D10" i="9"/>
  <c r="D9" i="9"/>
  <c r="D7" i="9"/>
  <c r="D6" i="9"/>
  <c r="D5" i="9"/>
  <c r="D4" i="9"/>
  <c r="D2" i="9"/>
  <c r="D3" i="9"/>
  <c r="C2" i="9"/>
  <c r="B13" i="9"/>
  <c r="B12" i="9"/>
  <c r="B11" i="9"/>
  <c r="B10" i="9"/>
  <c r="B9" i="9"/>
  <c r="B7" i="9"/>
  <c r="B6" i="9"/>
  <c r="B5" i="9"/>
  <c r="B4" i="9"/>
  <c r="B3" i="9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C1004" i="1"/>
  <c r="C100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2" i="1"/>
  <c r="F8" i="9" l="1"/>
  <c r="F4" i="9"/>
  <c r="G4" i="9"/>
  <c r="F6" i="9"/>
  <c r="G6" i="9"/>
  <c r="F7" i="9"/>
  <c r="G7" i="9"/>
  <c r="G9" i="9"/>
  <c r="G11" i="9"/>
  <c r="F12" i="9"/>
  <c r="G12" i="9"/>
  <c r="F13" i="9"/>
  <c r="G13" i="9"/>
  <c r="G3" i="9"/>
  <c r="C1005" i="1"/>
  <c r="F5" i="9" l="1"/>
  <c r="G5" i="9"/>
  <c r="F9" i="9"/>
  <c r="F10" i="9"/>
  <c r="G10" i="9"/>
  <c r="F11" i="9"/>
  <c r="F3" i="9"/>
  <c r="G2" i="9"/>
  <c r="F2" i="9"/>
</calcChain>
</file>

<file path=xl/sharedStrings.xml><?xml version="1.0" encoding="utf-8"?>
<sst xmlns="http://schemas.openxmlformats.org/spreadsheetml/2006/main" count="9078" uniqueCount="2120">
  <si>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</si>
  <si>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</si>
  <si>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</si>
  <si>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</si>
  <si>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</si>
  <si>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</si>
  <si>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</si>
  <si>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</si>
  <si>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</si>
  <si>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</si>
  <si>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</si>
  <si>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</si>
  <si>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</si>
  <si>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</si>
  <si>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</si>
  <si>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</si>
  <si>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</si>
  <si>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</si>
  <si>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</si>
  <si>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</si>
  <si>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</si>
  <si>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</si>
  <si>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</si>
  <si>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</si>
  <si>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</si>
  <si>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</si>
  <si>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</si>
  <si>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</si>
  <si>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</si>
  <si>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</si>
  <si>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</si>
  <si>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</si>
  <si>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</si>
  <si>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</si>
  <si>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</si>
  <si>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</si>
  <si>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</si>
  <si>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</si>
  <si>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</si>
  <si>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</si>
  <si>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</si>
  <si>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</si>
  <si>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</si>
  <si>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</si>
  <si>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</si>
  <si>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</si>
  <si>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</si>
  <si>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</si>
  <si>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</si>
  <si>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</si>
  <si>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</si>
  <si>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</si>
  <si>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</si>
  <si>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</si>
  <si>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</si>
  <si>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</si>
  <si>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</si>
  <si>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</si>
  <si>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</si>
  <si>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</si>
  <si>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</si>
  <si>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</si>
  <si>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</si>
  <si>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</si>
  <si>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</si>
  <si>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</si>
  <si>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</si>
  <si>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</si>
  <si>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</si>
  <si>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</si>
  <si>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</si>
  <si>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</si>
  <si>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</si>
  <si>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</si>
  <si>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</si>
  <si>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</si>
  <si>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</si>
  <si>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</si>
  <si>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</si>
  <si>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</si>
  <si>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</si>
  <si>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</si>
  <si>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</si>
  <si>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</si>
  <si>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</si>
  <si>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</si>
  <si>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</si>
  <si>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</si>
  <si>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</si>
  <si>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</si>
  <si>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</si>
  <si>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</si>
  <si>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</si>
  <si>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</si>
  <si>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</si>
  <si>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</si>
  <si>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</si>
  <si>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</si>
  <si>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</si>
  <si>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</si>
  <si>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</si>
  <si>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</si>
  <si>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</si>
  <si>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</si>
  <si>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</si>
  <si>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</si>
  <si>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</si>
  <si>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</si>
  <si>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</si>
  <si>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</si>
  <si>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</si>
  <si>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</si>
  <si>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</si>
  <si>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</si>
  <si>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</si>
  <si>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</si>
  <si>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</si>
  <si>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</si>
  <si>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</si>
  <si>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</si>
  <si>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</si>
  <si>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</si>
  <si>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</si>
  <si>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</si>
  <si>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</si>
  <si>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</si>
  <si>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</si>
  <si>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</si>
  <si>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</si>
  <si>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</si>
  <si>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</si>
  <si>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</si>
  <si>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</si>
  <si>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</si>
  <si>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</si>
  <si>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</si>
  <si>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</si>
  <si>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</si>
  <si>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</si>
  <si>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</si>
  <si>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</si>
  <si>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</si>
  <si>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</si>
  <si>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</si>
  <si>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</si>
  <si>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</si>
  <si>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</si>
  <si>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</si>
  <si>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</si>
  <si>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</si>
  <si>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</si>
  <si>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</si>
  <si>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</si>
  <si>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</si>
  <si>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</si>
  <si>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</si>
  <si>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</si>
  <si>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</si>
  <si>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</si>
  <si>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</si>
  <si>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</si>
  <si>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</si>
  <si>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</si>
  <si>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</si>
  <si>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</si>
  <si>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</si>
  <si>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</si>
  <si>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</si>
  <si>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</si>
  <si>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</si>
  <si>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</si>
  <si>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</si>
  <si>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</si>
  <si>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</si>
  <si>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</si>
  <si>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</si>
  <si>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</si>
  <si>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</si>
  <si>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</si>
  <si>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</si>
  <si>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</si>
  <si>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</si>
  <si>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</si>
  <si>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</si>
  <si>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</si>
  <si>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</si>
  <si>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</si>
  <si>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</si>
  <si>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</si>
  <si>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</si>
  <si>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</si>
  <si>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</si>
  <si>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</si>
  <si>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</si>
  <si>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</si>
  <si>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</si>
  <si>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</si>
  <si>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</si>
  <si>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</si>
  <si>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</si>
  <si>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</si>
  <si>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</si>
  <si>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</si>
  <si>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</si>
  <si>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</si>
  <si>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</si>
  <si>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</si>
  <si>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</si>
  <si>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</si>
  <si>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</si>
  <si>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</si>
  <si>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</si>
  <si>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</si>
  <si>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</si>
  <si>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</si>
  <si>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</si>
  <si>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</si>
  <si>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</si>
  <si>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</si>
  <si>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</si>
  <si>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</si>
  <si>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</si>
  <si>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</si>
  <si>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</si>
  <si>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</si>
  <si>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</si>
  <si>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</si>
  <si>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</si>
  <si>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</si>
  <si>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</si>
  <si>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</si>
  <si>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</si>
  <si>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</si>
  <si>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</si>
  <si>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</si>
  <si>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</si>
  <si>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</si>
  <si>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</si>
  <si>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</si>
  <si>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</si>
  <si>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</si>
  <si>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</si>
  <si>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</si>
  <si>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</si>
  <si>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</si>
  <si>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</si>
  <si>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</si>
  <si>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</si>
  <si>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</si>
  <si>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</si>
  <si>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</si>
  <si>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</si>
  <si>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</si>
  <si>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</si>
  <si>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</si>
  <si>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</si>
  <si>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</si>
  <si>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</si>
  <si>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</si>
  <si>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</si>
  <si>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</si>
  <si>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</si>
  <si>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</si>
  <si>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</si>
  <si>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</si>
  <si>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</si>
  <si>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</si>
  <si>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</si>
  <si>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</si>
  <si>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</si>
  <si>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</si>
  <si>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</si>
  <si>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</si>
  <si>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</si>
  <si>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</si>
  <si>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</si>
  <si>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</si>
  <si>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</si>
  <si>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</si>
  <si>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</si>
  <si>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</si>
  <si>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</si>
  <si>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</si>
  <si>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</si>
  <si>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</si>
  <si>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</si>
  <si>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</si>
  <si>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</si>
  <si>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</si>
  <si>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</si>
  <si>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</si>
  <si>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</si>
  <si>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</si>
  <si>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</si>
  <si>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</si>
  <si>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</si>
  <si>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</si>
  <si>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</si>
  <si>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</si>
  <si>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</si>
  <si>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</si>
  <si>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</si>
  <si>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</si>
  <si>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</si>
  <si>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</si>
  <si>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</si>
  <si>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</si>
  <si>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</si>
  <si>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</si>
  <si>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</si>
  <si>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</si>
  <si>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</si>
  <si>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</si>
  <si>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</si>
  <si>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</si>
  <si>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</si>
  <si>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</si>
  <si>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</si>
  <si>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</si>
  <si>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</si>
  <si>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</si>
  <si>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</si>
  <si>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</si>
  <si>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</si>
  <si>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</si>
  <si>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</si>
  <si>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</si>
  <si>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</si>
  <si>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</si>
  <si>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</si>
  <si>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</si>
  <si>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</si>
  <si>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</si>
  <si>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</si>
  <si>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</si>
  <si>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</si>
  <si>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</si>
  <si>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</si>
  <si>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</si>
  <si>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</si>
  <si>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</si>
  <si>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</si>
  <si>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</si>
  <si>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</si>
  <si>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</si>
  <si>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</si>
  <si>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</si>
  <si>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</si>
  <si>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</si>
  <si>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</si>
  <si>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</si>
  <si>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</si>
  <si>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</si>
  <si>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</si>
  <si>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</si>
  <si>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</si>
  <si>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</si>
  <si>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</si>
  <si>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</si>
  <si>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</si>
  <si>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</si>
  <si>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</si>
  <si>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</si>
  <si>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</si>
  <si>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</si>
  <si>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</si>
  <si>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</si>
  <si>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</si>
  <si>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</si>
  <si>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</si>
  <si>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</si>
  <si>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</si>
  <si>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</si>
  <si>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</si>
  <si>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</si>
  <si>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</si>
  <si>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</si>
  <si>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</si>
  <si>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</si>
  <si>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</si>
  <si>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</si>
  <si>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</si>
  <si>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</si>
  <si>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</si>
  <si>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</si>
  <si>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</si>
  <si>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</si>
  <si>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</si>
  <si>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</si>
  <si>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</si>
  <si>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</si>
  <si>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</si>
  <si>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</si>
  <si>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</si>
  <si>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</si>
  <si>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</si>
  <si>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</si>
  <si>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</si>
  <si>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</si>
  <si>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</si>
  <si>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</si>
  <si>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</si>
  <si>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</si>
  <si>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</si>
  <si>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</si>
  <si>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</si>
  <si>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</si>
  <si>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</si>
  <si>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</si>
  <si>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</si>
  <si>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</si>
  <si>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</si>
  <si>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</si>
  <si>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</si>
  <si>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</si>
  <si>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</si>
  <si>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</si>
  <si>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</si>
  <si>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</si>
  <si>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</si>
  <si>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</si>
  <si>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</si>
  <si>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</si>
  <si>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</si>
  <si>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</si>
  <si>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</si>
  <si>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</si>
  <si>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</si>
  <si>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</si>
  <si>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</si>
  <si>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</si>
  <si>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</si>
  <si>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</si>
  <si>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</si>
  <si>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</si>
  <si>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</si>
  <si>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</si>
  <si>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</si>
  <si>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</si>
  <si>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</si>
  <si>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</si>
  <si>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</si>
  <si>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</si>
  <si>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</si>
  <si>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</si>
  <si>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</si>
  <si>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</si>
  <si>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</si>
  <si>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</si>
  <si>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</si>
  <si>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</si>
  <si>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</si>
  <si>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</si>
  <si>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</si>
  <si>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</si>
  <si>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</si>
  <si>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</si>
  <si>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</si>
  <si>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</si>
  <si>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</si>
  <si>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</si>
  <si>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</si>
  <si>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</si>
  <si>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</si>
  <si>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</si>
  <si>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</si>
  <si>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</si>
  <si>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</si>
  <si>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</si>
  <si>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</si>
  <si>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</si>
  <si>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</si>
  <si>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</si>
  <si>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</si>
  <si>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</si>
  <si>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</si>
  <si>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</si>
  <si>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</si>
  <si>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</si>
  <si>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</si>
  <si>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</si>
  <si>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</si>
  <si>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</si>
  <si>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</si>
  <si>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</si>
  <si>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</si>
  <si>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</si>
  <si>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</si>
  <si>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</si>
  <si>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</si>
  <si>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</si>
  <si>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</si>
  <si>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</si>
  <si>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</si>
  <si>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</si>
  <si>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</si>
  <si>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</si>
  <si>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</si>
  <si>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</si>
  <si>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</si>
  <si>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</si>
  <si>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</si>
  <si>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</si>
  <si>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</si>
  <si>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</si>
  <si>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</si>
  <si>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</si>
  <si>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</si>
  <si>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</si>
  <si>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</si>
  <si>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</si>
  <si>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</si>
  <si>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</si>
  <si>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</si>
  <si>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</si>
  <si>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</si>
  <si>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</si>
  <si>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</si>
  <si>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</si>
  <si>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</si>
  <si>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</si>
  <si>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</si>
  <si>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</si>
  <si>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</si>
  <si>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</si>
  <si>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</si>
  <si>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</si>
  <si>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</si>
  <si>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</si>
  <si>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</si>
  <si>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</si>
  <si>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</si>
  <si>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</si>
  <si>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</si>
  <si>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</si>
  <si>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</si>
  <si>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</si>
  <si>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</si>
  <si>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</si>
  <si>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</si>
  <si>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</si>
  <si>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</si>
  <si>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</si>
  <si>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</si>
  <si>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</si>
  <si>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</si>
  <si>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</si>
  <si>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</si>
  <si>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</si>
  <si>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</si>
  <si>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</si>
  <si>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</si>
  <si>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</si>
  <si>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</si>
  <si>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</si>
  <si>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</si>
  <si>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</si>
  <si>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</si>
  <si>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</si>
  <si>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</si>
  <si>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</si>
  <si>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</si>
  <si>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</si>
  <si>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</si>
  <si>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</si>
  <si>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</si>
  <si>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</si>
  <si>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</si>
  <si>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</si>
  <si>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</si>
  <si>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</si>
  <si>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</si>
  <si>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</si>
  <si>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</si>
  <si>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</si>
  <si>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</si>
  <si>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</si>
  <si>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</si>
  <si>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</si>
  <si>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</si>
  <si>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</si>
  <si>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</si>
  <si>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</si>
  <si>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</si>
  <si>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</si>
  <si>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</si>
  <si>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</si>
  <si>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</si>
  <si>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</si>
  <si>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</si>
  <si>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</si>
  <si>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</si>
  <si>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</si>
  <si>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</si>
  <si>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</si>
  <si>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</si>
  <si>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</si>
  <si>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</si>
  <si>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</si>
  <si>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</si>
  <si>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</si>
  <si>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</si>
  <si>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</si>
  <si>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</si>
  <si>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</si>
  <si>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</si>
  <si>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</si>
  <si>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</si>
  <si>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</si>
  <si>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</si>
  <si>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</si>
  <si>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</si>
  <si>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</si>
  <si>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</si>
  <si>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</si>
  <si>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</si>
  <si>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</si>
  <si>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</si>
  <si>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</si>
  <si>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</si>
  <si>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</si>
  <si>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</si>
  <si>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</si>
  <si>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</si>
  <si>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</si>
  <si>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</si>
  <si>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</si>
  <si>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</si>
  <si>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</si>
  <si>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</si>
  <si>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</si>
  <si>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</si>
  <si>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</si>
  <si>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</si>
  <si>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</si>
  <si>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</si>
  <si>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</si>
  <si>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</si>
  <si>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</si>
  <si>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</si>
  <si>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</si>
  <si>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</si>
  <si>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</si>
  <si>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</si>
  <si>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</si>
  <si>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</si>
  <si>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</si>
  <si>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</si>
  <si>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</si>
  <si>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</si>
  <si>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</si>
  <si>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</si>
  <si>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</si>
  <si>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</si>
  <si>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</si>
  <si>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</si>
  <si>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</si>
  <si>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</si>
  <si>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</si>
  <si>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</si>
  <si>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</si>
  <si>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</si>
  <si>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</si>
  <si>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</si>
  <si>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</si>
  <si>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</si>
  <si>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</si>
  <si>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</si>
  <si>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</si>
  <si>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</si>
  <si>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</si>
  <si>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</si>
  <si>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</si>
  <si>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</si>
  <si>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</si>
  <si>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</si>
  <si>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</si>
  <si>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</si>
  <si>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</si>
  <si>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</si>
  <si>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</si>
  <si>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</si>
  <si>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</si>
  <si>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</si>
  <si>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</si>
  <si>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</si>
  <si>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</si>
  <si>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</si>
  <si>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</si>
  <si>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</si>
  <si>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</si>
  <si>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</si>
  <si>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</si>
  <si>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</si>
  <si>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</si>
  <si>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</si>
  <si>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</si>
  <si>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</si>
  <si>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</si>
  <si>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</si>
  <si>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</si>
  <si>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</si>
  <si>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</si>
  <si>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</si>
  <si>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</si>
  <si>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</si>
  <si>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</si>
  <si>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</si>
  <si>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</si>
  <si>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</si>
  <si>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</si>
  <si>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</si>
  <si>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</si>
  <si>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</si>
  <si>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</si>
  <si>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</si>
  <si>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</si>
  <si>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</si>
  <si>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</si>
  <si>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</si>
  <si>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</si>
  <si>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</si>
  <si>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</si>
  <si>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</si>
  <si>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</si>
  <si>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</si>
  <si>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</si>
  <si>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</si>
  <si>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</si>
  <si>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</si>
  <si>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</si>
  <si>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</si>
  <si>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</si>
  <si>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</si>
  <si>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</si>
  <si>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</si>
  <si>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</si>
  <si>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</si>
  <si>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</si>
  <si>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</si>
  <si>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</si>
  <si>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</si>
  <si>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</si>
  <si>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</si>
  <si>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</si>
  <si>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</si>
  <si>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</si>
  <si>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</si>
  <si>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</si>
  <si>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</si>
  <si>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</si>
  <si>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</si>
  <si>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</si>
  <si>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</si>
  <si>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</si>
  <si>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</si>
  <si>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</si>
  <si>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</si>
  <si>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</si>
  <si>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</si>
  <si>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</si>
  <si>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</si>
  <si>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</si>
  <si>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</si>
  <si>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</si>
  <si>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</si>
  <si>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</si>
  <si>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</si>
  <si>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</si>
  <si>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</si>
  <si>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</si>
  <si>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</si>
  <si>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</si>
  <si>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</si>
  <si>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</si>
  <si>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</si>
  <si>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</si>
  <si>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</si>
  <si>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</si>
  <si>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</si>
  <si>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</si>
  <si>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</si>
  <si>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</si>
  <si>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</si>
  <si>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</si>
  <si>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</si>
  <si>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</si>
  <si>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</si>
  <si>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</si>
  <si>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</si>
  <si>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</si>
  <si>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</si>
  <si>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</si>
  <si>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</si>
  <si>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</si>
  <si>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</si>
  <si>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</si>
  <si>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</si>
  <si>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</si>
  <si>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</si>
  <si>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</si>
  <si>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</si>
  <si>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</si>
  <si>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</si>
  <si>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</si>
  <si>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</si>
  <si>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</si>
  <si>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</si>
  <si>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</si>
  <si>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</si>
  <si>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</si>
  <si>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</si>
  <si>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</si>
  <si>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</si>
  <si>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</si>
  <si>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</si>
  <si>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</si>
  <si>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</si>
  <si>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</si>
  <si>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</si>
  <si>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</si>
  <si>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</si>
  <si>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</si>
  <si>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</si>
  <si>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</si>
  <si>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</si>
  <si>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</si>
  <si>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</si>
  <si>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</si>
  <si>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</si>
  <si>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</si>
  <si>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</si>
  <si>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</si>
  <si>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</si>
  <si>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</si>
  <si>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</si>
  <si>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</si>
  <si>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</si>
  <si>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</si>
  <si>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</si>
  <si>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</si>
  <si>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</si>
  <si>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</si>
  <si>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</si>
  <si>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</si>
  <si>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</si>
  <si>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</si>
  <si>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</si>
  <si>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</si>
  <si>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</si>
  <si>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</si>
  <si>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</si>
  <si>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</si>
  <si>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</si>
  <si>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</si>
  <si>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</si>
  <si>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</si>
  <si>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</si>
  <si>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</si>
  <si>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</si>
  <si>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</si>
  <si>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</si>
  <si>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</si>
  <si>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</si>
  <si>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</si>
  <si>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</si>
  <si>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</si>
  <si>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</si>
  <si>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</si>
  <si>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</si>
  <si>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</si>
  <si>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</si>
  <si>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</si>
  <si>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</si>
  <si>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</si>
  <si>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</si>
  <si>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</si>
  <si>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</si>
  <si>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</si>
  <si>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</si>
  <si>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</si>
  <si>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</si>
  <si>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</si>
  <si>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</si>
  <si>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</si>
  <si>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</si>
  <si>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</si>
  <si>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</si>
  <si>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</si>
  <si>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</si>
  <si>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</si>
  <si>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</si>
  <si>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</si>
  <si>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</si>
  <si>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</si>
  <si>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</si>
  <si>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</si>
  <si>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</si>
  <si>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</si>
  <si>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</si>
  <si>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</si>
  <si>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</si>
  <si>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</si>
  <si>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</si>
  <si>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</si>
  <si>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</si>
  <si>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</si>
  <si>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</si>
  <si>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</si>
  <si>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</si>
  <si>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</si>
  <si>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</si>
  <si>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</si>
  <si>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</si>
  <si>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</si>
  <si>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</si>
  <si>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</si>
  <si>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</si>
  <si>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</si>
  <si>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</si>
  <si>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</si>
  <si>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</si>
  <si>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</si>
  <si>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</si>
  <si>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</si>
  <si>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</si>
  <si>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</si>
  <si>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</si>
  <si>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</si>
  <si>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</si>
  <si>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</si>
  <si>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</si>
  <si>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</si>
  <si>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</si>
  <si>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</si>
  <si>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</si>
  <si>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</si>
  <si>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</si>
  <si>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</si>
  <si>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</si>
  <si>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</si>
  <si>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</si>
  <si>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</si>
  <si>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</si>
  <si>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</si>
  <si>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</si>
  <si>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</si>
  <si>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</si>
  <si>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</si>
  <si>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</si>
  <si>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</si>
  <si>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</si>
  <si>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</si>
  <si>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</si>
  <si>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</si>
  <si>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</si>
  <si>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</si>
  <si>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</si>
  <si>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</si>
  <si>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</si>
  <si>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</si>
  <si>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</si>
  <si>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</si>
  <si>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</si>
  <si>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</si>
  <si>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</si>
  <si>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</si>
  <si>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</si>
  <si>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</si>
  <si>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</si>
  <si>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</si>
  <si>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</si>
  <si>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</si>
  <si>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</si>
  <si>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</si>
  <si>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</si>
  <si>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</si>
  <si>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</si>
  <si>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</si>
  <si>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</si>
  <si>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</si>
  <si>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</si>
  <si>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</si>
  <si>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</si>
  <si>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</si>
  <si>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</si>
  <si>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</si>
  <si>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</si>
  <si>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</si>
  <si>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</si>
  <si>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</si>
  <si>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</si>
  <si>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</si>
  <si>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</si>
  <si>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</si>
  <si>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</si>
  <si>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</si>
  <si>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</si>
  <si>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</si>
  <si>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</si>
  <si>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</si>
  <si>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</si>
  <si>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</si>
  <si>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</si>
  <si>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</si>
  <si>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</si>
  <si>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</si>
  <si>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</si>
  <si>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</si>
  <si>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</si>
  <si>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</si>
  <si>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</si>
  <si>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</si>
  <si>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</si>
  <si>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</si>
  <si>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</si>
  <si>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</si>
  <si>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</si>
  <si>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</si>
  <si>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</si>
  <si>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</si>
  <si>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</si>
  <si>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</si>
  <si>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</si>
  <si>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</si>
  <si>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</si>
  <si>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</si>
  <si>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</si>
  <si>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</si>
  <si>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</si>
  <si>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</si>
  <si>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</si>
  <si>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</si>
  <si>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</si>
  <si>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</si>
  <si>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</si>
  <si>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</si>
  <si>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</si>
  <si>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</si>
  <si>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</si>
  <si>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</si>
  <si>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</si>
  <si>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</si>
  <si>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</si>
  <si>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</si>
  <si>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</si>
  <si>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</si>
  <si>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</si>
  <si>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</si>
  <si>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</si>
  <si>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</si>
  <si>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</si>
  <si>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</si>
  <si>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</si>
  <si>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</si>
  <si>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</si>
  <si>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</si>
  <si>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</si>
  <si>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</si>
  <si>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</si>
  <si>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</si>
  <si>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</si>
  <si>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</si>
  <si>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</si>
  <si>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</si>
  <si>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</si>
  <si>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</si>
  <si>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</si>
  <si>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</si>
  <si>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</si>
  <si>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</si>
  <si>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</si>
  <si>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</si>
  <si>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</si>
  <si>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</si>
  <si>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</si>
  <si>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</si>
  <si>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</si>
  <si>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</si>
  <si>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</si>
  <si>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</si>
  <si>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</si>
  <si>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</si>
  <si>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</si>
  <si>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</si>
  <si>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</si>
  <si>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</si>
  <si>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</si>
  <si>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</si>
  <si>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</si>
  <si>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</si>
  <si>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</si>
  <si>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</si>
  <si>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</si>
  <si>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</si>
  <si>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</si>
  <si>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</si>
  <si>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</si>
  <si>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</si>
  <si>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</si>
  <si>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</si>
  <si>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</si>
  <si>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</si>
  <si>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</si>
  <si>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</si>
  <si>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</si>
  <si>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</si>
  <si>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</si>
  <si>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</si>
  <si>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</si>
  <si>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</si>
  <si>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</si>
  <si>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</si>
  <si>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</si>
  <si>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</si>
  <si>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</si>
  <si>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</si>
  <si>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</si>
  <si>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</si>
  <si>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</si>
  <si>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</si>
  <si>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</si>
  <si>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</si>
  <si>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</si>
  <si>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</si>
  <si>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</si>
  <si>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</si>
  <si>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</si>
  <si>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</si>
  <si>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</si>
  <si>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</si>
  <si>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</si>
  <si>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</si>
  <si>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</si>
  <si>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</si>
  <si>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</si>
  <si>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</si>
  <si>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</si>
  <si>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</si>
  <si>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</si>
  <si>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</si>
  <si>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</si>
  <si>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</si>
  <si>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</si>
  <si>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</si>
  <si>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</si>
  <si>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</si>
  <si>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</si>
  <si>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</si>
  <si>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</si>
  <si>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</si>
  <si>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</si>
  <si>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</si>
  <si>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</si>
  <si>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</si>
  <si>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</si>
  <si>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</si>
  <si>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</si>
  <si>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</si>
  <si>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</si>
  <si>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</si>
  <si>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</si>
  <si>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</si>
  <si>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</si>
  <si>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</si>
  <si>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</si>
  <si>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</si>
  <si>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</si>
  <si>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</si>
  <si>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</si>
  <si>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</si>
  <si>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</si>
  <si>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</si>
  <si>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</si>
  <si>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</si>
  <si>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</si>
  <si>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</si>
  <si>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</si>
  <si>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</si>
  <si>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</si>
  <si>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</si>
  <si>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</si>
  <si>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</si>
  <si>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</si>
  <si>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</si>
  <si>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</si>
  <si>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</si>
  <si>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</si>
  <si>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</si>
  <si>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</si>
  <si>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</si>
  <si>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</si>
  <si>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</si>
  <si>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</si>
  <si>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</si>
  <si>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</si>
  <si>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</si>
  <si>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</si>
  <si>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</si>
  <si>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</si>
  <si>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</si>
  <si>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</si>
  <si>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</si>
  <si>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</si>
  <si>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</si>
  <si>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</si>
  <si>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</si>
  <si>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</si>
  <si>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</si>
  <si>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</si>
  <si>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</si>
  <si>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</si>
  <si>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</si>
  <si>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</si>
  <si>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</si>
  <si>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</si>
  <si>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</si>
  <si>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</si>
  <si>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</si>
  <si>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</si>
  <si>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</si>
  <si>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</si>
  <si>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</si>
  <si>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</si>
  <si>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</si>
  <si>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</si>
  <si>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</si>
  <si>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</si>
  <si>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</si>
  <si>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</si>
  <si>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</si>
  <si>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</si>
  <si>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</si>
  <si>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</si>
  <si>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</si>
  <si>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</si>
  <si>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</si>
  <si>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</si>
  <si>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</si>
  <si>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</si>
  <si>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</si>
  <si>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</si>
  <si>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</si>
  <si>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</si>
  <si>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</si>
  <si>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</si>
  <si>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</si>
  <si>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</si>
  <si>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</si>
  <si>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</si>
  <si>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</si>
  <si>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</si>
  <si>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</si>
  <si>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</si>
  <si>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</si>
  <si>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</si>
  <si>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</si>
  <si>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</si>
  <si>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</si>
  <si>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</si>
  <si>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</si>
  <si>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</si>
  <si>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</si>
  <si>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</si>
  <si>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</si>
  <si>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</si>
  <si>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</si>
  <si>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</si>
  <si>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</si>
  <si>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</si>
  <si>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</si>
  <si>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</si>
  <si>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</si>
  <si>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</si>
  <si>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</si>
  <si>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</si>
  <si>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</si>
  <si>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</si>
  <si>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</si>
  <si>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</si>
  <si>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</si>
  <si>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</si>
  <si>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</si>
  <si>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</si>
  <si>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</si>
  <si>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</si>
  <si>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</si>
  <si>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</si>
  <si>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</si>
  <si>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</si>
  <si>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</si>
  <si>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</si>
  <si>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</si>
  <si>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</si>
  <si>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</si>
  <si>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</si>
  <si>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</si>
  <si>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</si>
  <si>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</si>
  <si>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</si>
  <si>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</si>
  <si>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</si>
  <si>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</si>
  <si>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</si>
  <si>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</si>
  <si>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</si>
  <si>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</si>
  <si>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</si>
  <si>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</si>
  <si>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</si>
  <si>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</si>
  <si>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</si>
  <si>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</si>
  <si>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</si>
  <si>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</si>
  <si>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</si>
  <si>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</si>
  <si>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</si>
  <si>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</si>
  <si>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</si>
  <si>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</si>
  <si>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</si>
  <si>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</si>
  <si>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</si>
  <si>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</si>
  <si>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</si>
  <si>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</si>
  <si>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</si>
  <si>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</si>
  <si>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</si>
  <si>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</si>
  <si>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</si>
  <si>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</si>
  <si>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</si>
  <si>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</si>
  <si>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</si>
  <si>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</si>
  <si>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</si>
  <si>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</si>
  <si>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</si>
  <si>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</si>
  <si>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</si>
  <si>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</si>
  <si>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</si>
  <si>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</si>
  <si>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</si>
  <si>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</si>
  <si>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</si>
  <si>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</si>
  <si>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</si>
  <si>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</si>
  <si>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</si>
  <si>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</si>
  <si>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</si>
  <si>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</si>
  <si>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</si>
  <si>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</si>
  <si>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</si>
  <si>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</si>
  <si>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</si>
  <si>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</si>
  <si>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</si>
  <si>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</si>
  <si>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</si>
  <si>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</si>
  <si>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</si>
  <si>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</si>
  <si>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</si>
  <si>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</si>
  <si>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</si>
  <si>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</si>
  <si>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</si>
  <si>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</si>
  <si>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</si>
  <si>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</si>
  <si>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</si>
  <si>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</si>
  <si>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</si>
  <si>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</si>
  <si>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</si>
  <si>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</si>
  <si>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</si>
  <si>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</si>
  <si>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</si>
  <si>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</si>
  <si>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</si>
  <si>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</si>
  <si>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</si>
  <si>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</si>
  <si>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</si>
  <si>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</si>
  <si>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</si>
  <si>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</si>
  <si>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</si>
  <si>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</si>
  <si>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</si>
  <si>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</si>
  <si>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</si>
  <si>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</si>
  <si>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</si>
  <si>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</si>
  <si>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</si>
  <si>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</si>
  <si>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</si>
  <si>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</si>
  <si>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</si>
  <si>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</si>
  <si>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</si>
  <si>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</si>
  <si>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</si>
  <si>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</si>
  <si>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</si>
  <si>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</si>
  <si>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</si>
  <si>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</si>
  <si>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</si>
  <si>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</si>
  <si>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</si>
  <si>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</si>
  <si>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</si>
  <si>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</si>
  <si>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</si>
  <si>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</si>
  <si>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</si>
  <si>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</si>
  <si>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</si>
  <si>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</si>
  <si>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</si>
  <si>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</si>
  <si>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</si>
  <si>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</si>
  <si>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</si>
  <si>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</si>
  <si>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</si>
  <si>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</si>
  <si>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</si>
  <si>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</si>
  <si>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</si>
  <si>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</si>
  <si>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</si>
  <si>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</si>
  <si>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</si>
  <si>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</si>
  <si>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</si>
  <si>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</si>
  <si>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</si>
  <si>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</si>
  <si>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</si>
  <si>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</si>
  <si>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</si>
  <si>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</si>
  <si>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</si>
  <si>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</si>
  <si>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</si>
  <si>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</si>
  <si>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</si>
  <si>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</si>
  <si>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</si>
  <si>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</si>
  <si>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</si>
  <si>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</si>
  <si>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</si>
  <si>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</si>
  <si>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</si>
  <si>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</si>
  <si>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</si>
  <si>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</si>
  <si>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</si>
  <si>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</si>
  <si>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</si>
  <si>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</si>
  <si>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</si>
  <si>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</si>
  <si>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</si>
  <si>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</si>
  <si>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</si>
  <si>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</si>
  <si>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</si>
  <si>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</si>
  <si>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</si>
  <si>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</si>
  <si>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</si>
  <si>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</si>
  <si>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</si>
  <si>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</si>
  <si>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</si>
  <si>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</si>
  <si>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</si>
  <si>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</si>
  <si>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</si>
  <si>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</si>
  <si>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</si>
  <si>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</si>
  <si>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</si>
  <si>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</si>
  <si>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</si>
  <si>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</si>
  <si>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</si>
  <si>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</si>
  <si>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</si>
  <si>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</si>
  <si>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</si>
  <si>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</si>
  <si>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</si>
  <si>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</si>
  <si>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</si>
  <si>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</si>
  <si>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</si>
  <si>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</si>
  <si>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</si>
  <si>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</si>
  <si>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</si>
  <si>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</si>
  <si>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</si>
  <si>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</si>
  <si>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</si>
  <si>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</si>
  <si>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</si>
  <si>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</si>
  <si>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</si>
  <si>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</si>
  <si>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</si>
  <si>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</si>
  <si>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</si>
  <si>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</si>
  <si>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</si>
  <si>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</si>
  <si>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</si>
  <si>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</si>
  <si>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</si>
  <si>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</si>
  <si>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</si>
  <si>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</si>
  <si>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</si>
  <si>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</si>
  <si>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</si>
  <si>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</si>
  <si>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</si>
  <si>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</si>
  <si>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</si>
  <si>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</si>
  <si>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</si>
  <si>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</si>
  <si>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</si>
  <si>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</si>
  <si>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</si>
  <si>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</si>
  <si>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</si>
  <si>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</si>
  <si>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</si>
  <si>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</si>
  <si>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</si>
  <si>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</si>
  <si>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</si>
  <si>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</si>
  <si>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</si>
  <si>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</si>
  <si>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</si>
  <si>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</si>
  <si>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</si>
  <si>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</si>
  <si>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</si>
  <si>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</si>
  <si>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</si>
  <si>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</si>
  <si>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</si>
  <si>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</si>
  <si>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</si>
  <si>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</si>
  <si>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</si>
  <si>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</si>
  <si>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</si>
  <si>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</si>
  <si>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</si>
  <si>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</si>
  <si>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</si>
  <si>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</si>
  <si>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</si>
  <si>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</si>
  <si>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</si>
  <si>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</si>
  <si>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</si>
  <si>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</si>
  <si>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</si>
  <si>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</si>
  <si>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</si>
  <si>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</si>
  <si>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</si>
  <si>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</si>
  <si>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</si>
  <si>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</si>
  <si>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</si>
  <si>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</si>
  <si>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</si>
  <si>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</si>
  <si>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</si>
  <si>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</si>
  <si>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</si>
  <si>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</si>
  <si>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</si>
  <si>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</si>
  <si>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</si>
  <si>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</si>
  <si>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</si>
  <si>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</si>
  <si>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</si>
  <si>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</si>
  <si>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</si>
  <si>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</si>
  <si>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</si>
  <si>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</si>
  <si>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</si>
  <si>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</si>
  <si>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</si>
  <si>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</si>
  <si>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</si>
  <si>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</si>
  <si>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</si>
  <si>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</si>
  <si>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</si>
  <si>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</si>
  <si>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</si>
  <si>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</si>
  <si>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</si>
  <si>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</si>
  <si>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</si>
  <si>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</si>
  <si>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</si>
  <si>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</si>
  <si>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</si>
  <si>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</si>
  <si>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</si>
  <si>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</si>
  <si>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</si>
  <si>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</si>
  <si>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</si>
  <si>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</si>
  <si>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</si>
  <si>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</si>
  <si>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</si>
  <si>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</si>
  <si>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</si>
  <si>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</si>
  <si>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</si>
  <si>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</si>
  <si>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</si>
  <si>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</si>
  <si>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</si>
  <si>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</si>
  <si>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</si>
  <si>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</si>
  <si>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</si>
  <si>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</si>
  <si>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</si>
  <si>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</si>
  <si>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</si>
  <si>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</si>
  <si>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</si>
  <si>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</si>
  <si>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</si>
  <si>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</si>
  <si>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</si>
  <si>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</si>
  <si>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</si>
  <si>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</si>
  <si>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</si>
  <si>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</si>
  <si>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</si>
  <si>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</si>
  <si>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</si>
  <si>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</si>
  <si>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</si>
  <si>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</si>
  <si>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</si>
  <si>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</si>
  <si>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</si>
  <si>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</si>
  <si>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</si>
  <si>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</si>
  <si>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</si>
  <si>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</si>
  <si>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</si>
  <si>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</si>
  <si>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</si>
  <si>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</si>
  <si>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</si>
  <si>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</si>
  <si>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</si>
  <si>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</si>
  <si>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</si>
  <si>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</si>
  <si>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</si>
  <si>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</si>
  <si>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</si>
  <si>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</si>
  <si>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</si>
  <si>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</si>
  <si>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</si>
  <si>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</si>
  <si>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</si>
  <si>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</si>
  <si>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</si>
  <si>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</si>
  <si>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</si>
  <si>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</si>
  <si>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</si>
  <si>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</si>
  <si>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</si>
  <si>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</si>
  <si>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</si>
  <si>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</si>
  <si>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</si>
  <si>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</si>
  <si>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</si>
  <si>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</si>
  <si>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</si>
  <si>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</si>
  <si>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</si>
  <si>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</si>
  <si>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</si>
  <si>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</si>
  <si>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</si>
  <si>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</si>
  <si>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</si>
  <si>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</si>
  <si>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</si>
  <si>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</si>
  <si>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</si>
  <si>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</si>
  <si>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</si>
  <si>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</si>
  <si>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</si>
  <si>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</si>
  <si>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</si>
  <si>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</si>
  <si>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</si>
  <si>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</si>
  <si>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</si>
  <si>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</si>
  <si>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</si>
  <si>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</si>
  <si>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</si>
  <si>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</si>
  <si>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</si>
  <si>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</si>
  <si>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</si>
  <si>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</si>
  <si>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</si>
  <si>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</si>
  <si>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</si>
  <si>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</si>
  <si>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</si>
  <si>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</si>
  <si>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</si>
  <si>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</si>
  <si>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</si>
  <si>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</si>
  <si>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</si>
  <si>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</si>
  <si>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</si>
  <si>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</si>
  <si>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</si>
  <si>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</si>
  <si>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</si>
  <si>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</si>
  <si>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</si>
  <si>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</si>
  <si>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</si>
  <si>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</si>
  <si>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</si>
  <si>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</si>
  <si>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</si>
  <si>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</si>
  <si>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</si>
  <si>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</si>
  <si>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</si>
  <si>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</si>
  <si>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</si>
  <si>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</si>
  <si>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</si>
  <si>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</si>
  <si>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</si>
  <si>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</si>
  <si>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</si>
  <si>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</si>
  <si>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</si>
  <si>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</si>
  <si>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</si>
  <si>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</si>
  <si>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</si>
  <si>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</si>
  <si>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</si>
  <si>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</si>
  <si>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</si>
  <si>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</si>
  <si>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</si>
  <si>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</si>
  <si>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</si>
  <si>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</si>
  <si>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</si>
  <si>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</si>
  <si>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</si>
  <si>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</si>
  <si>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</si>
  <si>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</si>
  <si>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</si>
  <si>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</si>
  <si>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</si>
  <si>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</si>
  <si>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</si>
  <si>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</si>
  <si>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</si>
  <si>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</si>
  <si>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</si>
  <si>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</si>
  <si>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</si>
  <si>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</si>
  <si>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</si>
  <si>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</si>
  <si>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</si>
  <si>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</si>
  <si>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</si>
  <si>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</si>
  <si>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</si>
  <si>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</si>
  <si>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</si>
  <si>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</si>
  <si>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</si>
  <si>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</si>
  <si>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</si>
  <si>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</si>
  <si>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</si>
  <si>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</si>
  <si>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</si>
  <si>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</si>
  <si>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</si>
  <si>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</si>
  <si>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</si>
  <si>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</si>
  <si>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</si>
  <si>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</si>
  <si>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</si>
  <si>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</si>
  <si>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</si>
  <si>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</si>
  <si>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</si>
  <si>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</si>
  <si>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</si>
  <si>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</si>
  <si>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</si>
  <si>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</si>
  <si>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</si>
  <si>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</si>
  <si>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</si>
  <si>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</si>
  <si>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</si>
  <si>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</si>
  <si>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</si>
  <si>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</si>
  <si>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</si>
  <si>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</si>
  <si>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</si>
  <si>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</si>
  <si>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</si>
  <si>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</si>
  <si>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</si>
  <si>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</si>
  <si>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</si>
  <si>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</si>
  <si>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</si>
  <si>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</si>
  <si>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</si>
  <si>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</si>
  <si>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</si>
  <si>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</si>
  <si>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</si>
  <si>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</si>
  <si>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</si>
  <si>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</si>
  <si>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</si>
  <si>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</si>
  <si>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</si>
  <si>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</si>
  <si>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</si>
  <si>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</si>
  <si>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</si>
  <si>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</si>
  <si>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</si>
  <si>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</si>
  <si>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</si>
  <si>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</si>
  <si>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</si>
  <si>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</si>
  <si>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</si>
  <si>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</si>
  <si>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</si>
  <si>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</si>
  <si>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</si>
  <si>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</si>
  <si>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</si>
  <si>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</si>
  <si>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</si>
  <si>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</si>
  <si>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</si>
  <si>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</si>
  <si>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</si>
  <si>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</si>
  <si>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</si>
  <si>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</si>
  <si>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</si>
  <si>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</si>
  <si>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</si>
  <si>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</si>
  <si>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</si>
  <si>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</si>
  <si>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</si>
  <si>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</si>
  <si>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</si>
  <si>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</si>
  <si>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</si>
  <si>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</si>
  <si>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</si>
  <si>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</si>
  <si>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</si>
  <si>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</si>
  <si>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</si>
  <si>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</si>
  <si>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</si>
  <si>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</si>
  <si>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</si>
  <si>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</si>
  <si>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</si>
  <si>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</si>
  <si>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</si>
  <si>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</si>
  <si>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</si>
  <si>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</si>
  <si>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</si>
  <si>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</si>
  <si>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</si>
  <si>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</si>
  <si>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</si>
  <si>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</si>
  <si>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</si>
  <si>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</si>
  <si>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</si>
  <si>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</si>
  <si>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</si>
  <si>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</si>
  <si>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</si>
  <si>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</si>
  <si>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</si>
  <si>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</si>
  <si>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</si>
  <si>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</si>
  <si>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</si>
  <si>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</si>
  <si>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</si>
  <si>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</si>
  <si>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</si>
  <si>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</si>
  <si>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</si>
  <si>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</si>
  <si>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</si>
  <si>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</si>
  <si>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</si>
  <si>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</si>
  <si>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</si>
  <si>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</si>
  <si>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</si>
  <si>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</si>
  <si>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</si>
  <si>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</si>
  <si>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</si>
  <si>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</si>
  <si>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</si>
  <si>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</si>
  <si>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</si>
  <si>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</si>
  <si>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</si>
  <si>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</si>
  <si>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</si>
  <si>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</si>
  <si>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</si>
  <si>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</si>
  <si>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</si>
  <si>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</si>
  <si>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</si>
  <si>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</si>
  <si>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</si>
  <si>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</si>
  <si>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</si>
  <si>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</si>
  <si>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</si>
  <si>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</si>
  <si>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</si>
  <si>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</si>
  <si>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</si>
  <si>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</si>
  <si>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</si>
  <si>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</si>
  <si>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</si>
  <si>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</si>
  <si>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</si>
  <si>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</si>
  <si>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</si>
  <si>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</si>
  <si>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</si>
  <si>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</si>
  <si>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</si>
  <si>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</si>
  <si>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</si>
  <si>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</si>
  <si>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</si>
  <si>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</si>
  <si>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</si>
  <si>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</si>
  <si>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</si>
  <si>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</si>
  <si>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</si>
  <si>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</si>
  <si>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</si>
  <si>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</si>
  <si>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</si>
  <si>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</si>
  <si>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</si>
  <si>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</si>
  <si>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</si>
  <si>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 xml:space="preserve">% Funded </t>
  </si>
  <si>
    <t>Aver. Donation</t>
  </si>
  <si>
    <t>Total AVERAGE DONATION</t>
  </si>
  <si>
    <t>Total AVERAGE BACKERS</t>
  </si>
  <si>
    <t>Total AVERAGE PER BACKER</t>
  </si>
  <si>
    <t>Parent Category</t>
  </si>
  <si>
    <t>Sub-Category</t>
  </si>
  <si>
    <t>Category/Sub-Category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</si>
  <si>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</si>
  <si>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</si>
  <si>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</si>
  <si>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</si>
  <si>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</si>
  <si>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</si>
  <si>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</si>
  <si>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</si>
  <si>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</si>
  <si>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</si>
  <si>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</si>
  <si>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</si>
  <si>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</si>
  <si>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</si>
  <si>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</si>
  <si>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</si>
  <si>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</si>
  <si>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</si>
  <si>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</si>
  <si>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</si>
  <si>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</si>
  <si>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</si>
  <si>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</si>
  <si>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</si>
  <si>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</si>
  <si>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</si>
  <si>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</si>
  <si>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</si>
  <si>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</si>
  <si>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</si>
  <si>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</si>
  <si>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</si>
  <si>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</si>
  <si>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</si>
  <si>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</si>
  <si>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</si>
  <si>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</si>
  <si>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</si>
  <si>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</si>
  <si>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</si>
  <si>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</si>
  <si>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</si>
  <si>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</si>
  <si>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</si>
  <si>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</si>
  <si>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</si>
  <si>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</si>
  <si>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</si>
  <si>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</si>
  <si>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</si>
  <si>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</si>
  <si>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</si>
  <si>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</si>
  <si>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</si>
  <si>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</si>
  <si>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</si>
  <si>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 xml:space="preserve">Number Failed </t>
  </si>
  <si>
    <t>Total Projects</t>
  </si>
  <si>
    <t>Percentage Canceled</t>
  </si>
  <si>
    <t>Percentage Failed</t>
  </si>
  <si>
    <t>Percentage Successful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</si>
  <si>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</si>
  <si>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</si>
  <si>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</si>
  <si>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</si>
  <si>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</si>
  <si>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</si>
  <si>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</si>
  <si>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</si>
  <si>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</si>
  <si>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</si>
  <si>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</si>
  <si>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</si>
  <si>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>Number Canceled</t>
  </si>
  <si>
    <t>Outcome</t>
  </si>
  <si>
    <t>Successful</t>
  </si>
  <si>
    <t>Failed</t>
  </si>
  <si>
    <t>Average # of backers</t>
  </si>
  <si>
    <t>Median # of backers</t>
  </si>
  <si>
    <t>Minimum # of backers</t>
  </si>
  <si>
    <t>Maximum # of backers</t>
  </si>
  <si>
    <t>Varience # of backers</t>
  </si>
  <si>
    <t>Standard Deviation # of backers</t>
  </si>
  <si>
    <t xml:space="preserve">Unsuccessful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</si>
</sst>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18" fillId="0" borderId="0" xfId="0" applyFont="1"/>
    <xf numFmtId="0" fontId="16" fillId="0" borderId="0" xfId="0" quotePrefix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9966"/>
        </patternFill>
      </fill>
    </dxf>
    <dxf>
      <fill>
        <patternFill>
          <bgColor theme="6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66"/>
      <color rgb="FFFFFF99"/>
      <color rgb="FFFFCCFF"/>
      <color rgb="FFFF99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[Challenge1-Crowdfunding.xlsx]CategoryPivot&amp;Table!PivotTable1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'CategoryPivot&amp;Table'!$B$4:$B$5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'CategoryPivot&amp;Table'!$A$6:$A$15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'CategoryPivot&amp;Table'!$B$6:$B$15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CE3-82B4-C7B0938111FB}"/>
            </c:ext>
          </c:extLst>
        </c:ser>
        <c:ser>
          <c:idx val="1"/>
          <c:order val="1"/>
          <c:tx>
            <c:strRef>
              <c:f>'CategoryPivot&amp;Table'!$C$4:$C$5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'CategoryPivot&amp;Table'!$A$6:$A$15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'CategoryPivot&amp;Table'!$C$6:$C$15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CE3-82B4-C7B0938111FB}"/>
            </c:ext>
          </c:extLst>
        </c:ser>
        <c:ser>
          <c:idx val="2"/>
          <c:order val="2"/>
          <c:tx>
            <c:strRef>
              <c:f>'CategoryPivot&amp;Table'!$D$4:$D$5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'CategoryPivot&amp;Table'!$A$6:$A$15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'CategoryPivot&amp;Table'!$D$6:$D$15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CE3-82B4-C7B0938111FB}"/>
            </c:ext>
          </c:extLst>
        </c:ser>
        <c:ser>
          <c:idx val="3"/>
          <c:order val="3"/>
          <c:tx>
            <c:strRef>
              <c:f>'CategoryPivot&amp;Table'!$E$4:$E$5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'CategoryPivot&amp;Table'!$A$6:$A$15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'CategoryPivot&amp;Table'!$E$6:$E$15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3D-4CE3-82B4-C7B09381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245343"/>
        <c:axId val="1104239103"/>
      </c:barChart>
      <c:catAx>
        <c:axId val="11042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39103"/>
        <c:crosses val="autoZero"/>
        <c:auto val="1"/>
        <c:lblAlgn val="ctr"/>
        <c:lblOffset val="100"/>
        <c:noMultiLvlLbl val="0"/>
      </c:catAx>
      <c:valAx>
        <c:axId val="11042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4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[Challenge1-Crowdfunding.xlsx]Sub-CategoryPivot&amp;Table!PivotTable4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'Sub-CategoryPivot&amp;Table'!$B$4:$B$5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'Sub-CategoryPivot&amp;Table'!$A$6:$A$30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'Sub-CategoryPivot&amp;Table'!$B$6:$B$30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C-4885-8AB3-2007858E36FA}"/>
            </c:ext>
          </c:extLst>
        </c:ser>
        <c:ser>
          <c:idx val="1"/>
          <c:order val="1"/>
          <c:tx>
            <c:strRef>
              <c:f>'Sub-CategoryPivot&amp;Table'!$C$4:$C$5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'Sub-CategoryPivot&amp;Table'!$A$6:$A$30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'Sub-CategoryPivot&amp;Table'!$C$6:$C$30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C-4885-8AB3-2007858E36FA}"/>
            </c:ext>
          </c:extLst>
        </c:ser>
        <c:ser>
          <c:idx val="2"/>
          <c:order val="2"/>
          <c:tx>
            <c:strRef>
              <c:f>'Sub-CategoryPivot&amp;Table'!$D$4:$D$5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'Sub-CategoryPivot&amp;Table'!$A$6:$A$30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'Sub-CategoryPivot&amp;Table'!$D$6:$D$30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C-4885-8AB3-2007858E36FA}"/>
            </c:ext>
          </c:extLst>
        </c:ser>
        <c:ser>
          <c:idx val="3"/>
          <c:order val="3"/>
          <c:tx>
            <c:strRef>
              <c:f>'Sub-CategoryPivot&amp;Table'!$E$4:$E$5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'Sub-CategoryPivot&amp;Table'!$A$6:$A$30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'Sub-CategoryPivot&amp;Table'!$E$6:$E$30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C-4885-8AB3-2007858E3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9779631"/>
        <c:axId val="989781295"/>
      </c:barChart>
      <c:catAx>
        <c:axId val="98977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81295"/>
        <c:crosses val="autoZero"/>
        <c:auto val="1"/>
        <c:lblAlgn val="ctr"/>
        <c:lblOffset val="100"/>
        <c:noMultiLvlLbl val="0"/>
      </c:catAx>
      <c:valAx>
        <c:axId val="9897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7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[Challenge1-Crowdfunding.xlsx]Date Created Outcome!PivotTable1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Outcome'!$A$6:$A$19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Outcome'!$B$6:$B$19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1-4240-9560-D04627CEAFC5}"/>
            </c:ext>
          </c:extLst>
        </c:ser>
        <c:ser>
          <c:idx val="1"/>
          <c:order val="1"/>
          <c:tx>
            <c:strRef>
              <c:f>'Date Created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Outcome'!$A$6:$A$19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Outcome'!$C$6:$C$19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51-4240-9560-D04627CEAFC5}"/>
            </c:ext>
          </c:extLst>
        </c:ser>
        <c:ser>
          <c:idx val="2"/>
          <c:order val="2"/>
          <c:tx>
            <c:strRef>
              <c:f>'Date Created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Outcome'!$A$6:$A$19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Outcome'!$D$6:$D$19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51-4240-9560-D04627CEAFC5}"/>
            </c:ext>
          </c:extLst>
        </c:ser>
        <c:ser>
          <c:idx val="3"/>
          <c:order val="3"/>
          <c:tx>
            <c:strRef>
              <c:f>'Date Created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Outcome'!$A$6:$A$19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Outcome'!$E$6:$E$19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51-4240-9560-D04627CEAFC5}"/>
            </c:ext>
          </c:extLst>
        </c:ser>
        <c:ser>
          <c:idx val="4"/>
          <c:order val="4"/>
          <c:tx>
            <c:strRef>
              <c:f>'Date Created Outcome'!$F$4:$F$5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'Date Created Outcome'!$A$6:$A$19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Outcome'!$F$6:$F$19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51-4240-9560-D04627CEA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30928"/>
        <c:axId val="488737584"/>
      </c:lineChart>
      <c:catAx>
        <c:axId val="4887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7584"/>
        <c:crosses val="autoZero"/>
        <c:auto val="1"/>
        <c:lblAlgn val="ctr"/>
        <c:lblOffset val="100"/>
        <c:noMultiLvlLbl val="0"/>
      </c:catAx>
      <c:valAx>
        <c:axId val="4887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Analysis</a:t>
            </a:r>
          </a:p>
        </c:rich>
      </c:tx>
      <c:layout>
        <c:manualLayout>
          <c:xMode val="edge"/>
          <c:yMode val="edge"/>
          <c:x val="0.4094930008748907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Analysis'!$A$2:$A$14</c15:sqref>
                  </c15:fullRef>
                </c:ext>
              </c:extLst>
              <c:f>'Goal Analysis'!$A$3:$A$13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Analysis'!$F$2:$F$14</c15:sqref>
                  </c15:fullRef>
                </c:ext>
              </c:extLst>
              <c:f>'Goal Analysis'!$F$3:$F$13</c:f>
              <c:numCache>
                <c:formatCode>0%</c:formatCode>
                <c:ptCount val="11"/>
                <c:pt idx="0">
                  <c:v>0.81818181818181823</c:v>
                </c:pt>
                <c:pt idx="1">
                  <c:v>0.51428571428571423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0.36928104575163401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0-4F46-9692-0D51CD78B4CE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Analysis'!$A$2:$A$14</c15:sqref>
                  </c15:fullRef>
                </c:ext>
              </c:extLst>
              <c:f>'Goal Analysis'!$A$3:$A$13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Analysis'!$G$2:$G$14</c15:sqref>
                  </c15:fullRef>
                </c:ext>
              </c:extLst>
              <c:f>'Goal Analysis'!$G$3:$G$13</c:f>
              <c:numCache>
                <c:formatCode>0%</c:formatCode>
                <c:ptCount val="11"/>
                <c:pt idx="0">
                  <c:v>0.17316017316017315</c:v>
                </c:pt>
                <c:pt idx="1">
                  <c:v>0.40634920634920635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0.53921568627450978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90-4F46-9692-0D51CD78B4CE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Analysis'!$A$2:$A$14</c15:sqref>
                  </c15:fullRef>
                </c:ext>
              </c:extLst>
              <c:f>'Goal Analysis'!$A$3:$A$13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Analysis'!$H$2:$H$14</c15:sqref>
                  </c15:fullRef>
                </c:ext>
              </c:extLst>
              <c:f>'Goal Analysis'!$H$3:$H$13</c:f>
              <c:numCache>
                <c:formatCode>0%</c:formatCode>
                <c:ptCount val="11"/>
                <c:pt idx="0">
                  <c:v>8.658008658008658E-3</c:v>
                </c:pt>
                <c:pt idx="1">
                  <c:v>7.9365079365079361E-2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9.1503267973856203E-2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90-4F46-9692-0D51CD78B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640208"/>
        <c:axId val="902620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'Goal Analysis'!$A$2:$A$14</c15:sqref>
                        </c15:fullRef>
                        <c15:formulaRef>
                          <c15:sqref>'Goal Analysis'!$A$3:$A$13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'Goal Analysis'!$B$2:$B$14</c15:sqref>
                        </c15:fullRef>
                        <c15:formulaRef>
                          <c15:sqref>'Goal Analysis'!$B$3:$B$13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189</c:v>
                      </c:pt>
                      <c:pt idx="1">
                        <c:v>162</c:v>
                      </c:pt>
                      <c:pt idx="2">
                        <c:v>4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90-4F46-9692-0D51CD78B4C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Analysis'!$A$2:$A$14</c15:sqref>
                        </c15:fullRef>
                        <c15:formulaRef>
                          <c15:sqref>'Goal Analysis'!$A$3:$A$13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Analysis'!$C$2:$C$14</c15:sqref>
                        </c15:fullRef>
                        <c15:formulaRef>
                          <c15:sqref>'Goal Analysis'!$C$3:$C$13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40</c:v>
                      </c:pt>
                      <c:pt idx="1">
                        <c:v>128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90-4F46-9692-0D51CD78B4C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Analysis'!$A$2:$A$14</c15:sqref>
                        </c15:fullRef>
                        <c15:formulaRef>
                          <c15:sqref>'Goal Analysis'!$A$3:$A$13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Analysis'!$D$2:$D$14</c15:sqref>
                        </c15:fullRef>
                        <c15:formulaRef>
                          <c15:sqref>'Goal Analysis'!$D$3:$D$13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90-4F46-9692-0D51CD78B4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Analysis'!$A$2:$A$14</c15:sqref>
                        </c15:fullRef>
                        <c15:formulaRef>
                          <c15:sqref>'Goal Analysis'!$A$3:$A$13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Analysis'!$E$2:$E$14</c15:sqref>
                        </c15:fullRef>
                        <c15:formulaRef>
                          <c15:sqref>'Goal Analysis'!$E$3:$E$13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231</c:v>
                      </c:pt>
                      <c:pt idx="1">
                        <c:v>315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14</c:v>
                      </c:pt>
                      <c:pt idx="6">
                        <c:v>7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11</c:v>
                      </c:pt>
                      <c:pt idx="10">
                        <c:v>306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90-4F46-9692-0D51CD78B4CE}"/>
                  </c:ext>
                </c:extLst>
              </c15:ser>
            </c15:filteredLineSeries>
          </c:ext>
        </c:extLst>
      </c:lineChart>
      <c:catAx>
        <c:axId val="90264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20240"/>
        <c:crosses val="autoZero"/>
        <c:auto val="1"/>
        <c:lblAlgn val="ctr"/>
        <c:lblOffset val="100"/>
        <c:noMultiLvlLbl val="0"/>
      </c:catAx>
      <c:valAx>
        <c:axId val="9026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4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878415</xdr:colOff>
      <xdr:row>1</xdr:row>
      <xdr:rowOff>58208</xdr:rowOff>
    </xdr:from>
    <xdr:to>
      <xdr:col>9</xdr:col>
      <xdr:colOff>1375832</xdr:colOff>
      <xdr:row>22</xdr:row>
      <xdr:rowOff>20266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FDE6E-D462-7EAA-439B-DDF759547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7209</xdr:colOff>
      <xdr:row>2</xdr:row>
      <xdr:rowOff>57485</xdr:rowOff>
    </xdr:from>
    <xdr:to>
      <xdr:col>21</xdr:col>
      <xdr:colOff>451827</xdr:colOff>
      <xdr:row>26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24D5D-33E9-852A-CF2A-505437A8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60324</xdr:colOff>
      <xdr:row>2</xdr:row>
      <xdr:rowOff>79374</xdr:rowOff>
    </xdr:from>
    <xdr:to>
      <xdr:col>15</xdr:col>
      <xdr:colOff>590549</xdr:colOff>
      <xdr:row>19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3961B-B096-7E12-7C34-22F81806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14</xdr:row>
      <xdr:rowOff>111124</xdr:rowOff>
    </xdr:from>
    <xdr:to>
      <xdr:col>8</xdr:col>
      <xdr:colOff>152400</xdr:colOff>
      <xdr:row>31</xdr:row>
      <xdr:rowOff>146049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3726BE-9CF8-1FF4-9A4D-5273F0ECD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thlene Jeannelas" refreshedDate="44913.803278587962" createdVersion="8" refreshedVersion="8" minRefreshableVersion="3" recordCount="1000" xr:uid="{A0EFEFCA-2837-44C2-9E91-070467E21A0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 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. Donation" numFmtId="0">
      <sharedItems containsSemiMixedTypes="0" containsString="0" containsNumber="1" minValue="0" maxValue="102127.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/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thlene Jeannelas" refreshedDate="44917.652964583336" createdVersion="8" refreshedVersion="8" minRefreshableVersion="3" recordCount="1005" xr:uid="{40935CE7-4FC8-40DD-96AB-5525C7F4BE7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 containsMixedTypes="1" containsNumber="1" containsInteger="1" minValue="727005" maxValue="42748055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% Funded 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. Donation" numFmtId="0">
      <sharedItems containsString="0" containsBlank="1" containsNumber="1" minValue="0" maxValue="102127.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/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x v="1"/>
    <s v="Managed bottom-line architecture"/>
    <n v="1400"/>
    <n v="14560"/>
    <n v="10.4"/>
    <x v="1"/>
    <n v="158"/>
    <n v="7359"/>
    <x v="1"/>
    <s v="USD"/>
    <n v="1408424400"/>
    <n v="1408597200"/>
    <b v="0"/>
    <b v="1"/>
    <x v="1"/>
    <x v="1"/>
    <x v="1"/>
  </r>
  <r>
    <n v="2"/>
    <x v="2"/>
    <s v="Function-based leadingedge pricing structure"/>
    <n v="108400"/>
    <n v="142523"/>
    <n v="1.3147878228782288"/>
    <x v="1"/>
    <n v="1425"/>
    <n v="71974"/>
    <x v="2"/>
    <s v="AUD"/>
    <n v="1384668000"/>
    <n v="1384840800"/>
    <b v="0"/>
    <b v="0"/>
    <x v="2"/>
    <x v="2"/>
    <x v="2"/>
  </r>
  <r>
    <n v="3"/>
    <x v="3"/>
    <s v="Vision-oriented fresh-thinking conglomeration"/>
    <n v="4200"/>
    <n v="2477"/>
    <n v="0.58976190476190471"/>
    <x v="0"/>
    <n v="24"/>
    <n v="1250.5"/>
    <x v="1"/>
    <s v="USD"/>
    <n v="1565499600"/>
    <n v="1568955600"/>
    <b v="0"/>
    <b v="0"/>
    <x v="1"/>
    <x v="1"/>
    <x v="1"/>
  </r>
  <r>
    <n v="4"/>
    <x v="4"/>
    <s v="Proactive foreground core"/>
    <n v="7600"/>
    <n v="5265"/>
    <n v="0.69276315789473686"/>
    <x v="0"/>
    <n v="53"/>
    <n v="2659"/>
    <x v="1"/>
    <s v="USD"/>
    <n v="1547964000"/>
    <n v="1548309600"/>
    <b v="0"/>
    <b v="0"/>
    <x v="3"/>
    <x v="3"/>
    <x v="3"/>
  </r>
  <r>
    <n v="5"/>
    <x v="5"/>
    <s v="Open-source optimizing database"/>
    <n v="7600"/>
    <n v="13195"/>
    <n v="1.7361842105263159"/>
    <x v="1"/>
    <n v="174"/>
    <n v="6684.5"/>
    <x v="3"/>
    <s v="DKK"/>
    <n v="1346130000"/>
    <n v="1347080400"/>
    <b v="0"/>
    <b v="0"/>
    <x v="3"/>
    <x v="3"/>
    <x v="3"/>
  </r>
  <r>
    <n v="6"/>
    <x v="6"/>
    <s v="Operative upward-trending algorithm"/>
    <n v="5200"/>
    <n v="1090"/>
    <n v="0.20961538461538462"/>
    <x v="0"/>
    <n v="18"/>
    <n v="554"/>
    <x v="4"/>
    <s v="GBP"/>
    <n v="1505278800"/>
    <n v="1505365200"/>
    <b v="0"/>
    <b v="0"/>
    <x v="4"/>
    <x v="4"/>
    <x v="4"/>
  </r>
  <r>
    <n v="7"/>
    <x v="7"/>
    <s v="Centralized cohesive challenge"/>
    <n v="4500"/>
    <n v="14741"/>
    <n v="3.2757777777777779"/>
    <x v="1"/>
    <n v="227"/>
    <n v="7484"/>
    <x v="3"/>
    <s v="DKK"/>
    <n v="1439442000"/>
    <n v="1439614800"/>
    <b v="0"/>
    <b v="0"/>
    <x v="3"/>
    <x v="3"/>
    <x v="3"/>
  </r>
  <r>
    <n v="8"/>
    <x v="8"/>
    <s v="Exclusive attitude-oriented intranet"/>
    <n v="110100"/>
    <n v="21946"/>
    <n v="0.19932788374205268"/>
    <x v="2"/>
    <n v="708"/>
    <n v="11327"/>
    <x v="3"/>
    <s v="DKK"/>
    <n v="1281330000"/>
    <n v="1281502800"/>
    <b v="0"/>
    <b v="0"/>
    <x v="3"/>
    <x v="3"/>
    <x v="3"/>
  </r>
  <r>
    <n v="9"/>
    <x v="9"/>
    <s v="Open-source fresh-thinking model"/>
    <n v="6200"/>
    <n v="3208"/>
    <n v="0.51741935483870971"/>
    <x v="0"/>
    <n v="44"/>
    <n v="1626"/>
    <x v="1"/>
    <s v="USD"/>
    <n v="1379566800"/>
    <n v="1383804000"/>
    <b v="0"/>
    <b v="0"/>
    <x v="5"/>
    <x v="1"/>
    <x v="5"/>
  </r>
  <r>
    <n v="10"/>
    <x v="10"/>
    <s v="Monitored empowering installation"/>
    <n v="5200"/>
    <n v="13838"/>
    <n v="2.6611538461538462"/>
    <x v="1"/>
    <n v="220"/>
    <n v="7029"/>
    <x v="1"/>
    <s v="USD"/>
    <n v="1281762000"/>
    <n v="1285909200"/>
    <b v="0"/>
    <b v="0"/>
    <x v="6"/>
    <x v="4"/>
    <x v="6"/>
  </r>
  <r>
    <n v="11"/>
    <x v="11"/>
    <s v="Grass-roots zero administration system engine"/>
    <n v="6300"/>
    <n v="3030"/>
    <n v="0.48095238095238096"/>
    <x v="0"/>
    <n v="27"/>
    <n v="1528.5"/>
    <x v="1"/>
    <s v="USD"/>
    <n v="1285045200"/>
    <n v="1285563600"/>
    <b v="0"/>
    <b v="1"/>
    <x v="3"/>
    <x v="3"/>
    <x v="3"/>
  </r>
  <r>
    <n v="12"/>
    <x v="12"/>
    <s v="Assimilated hybrid intranet"/>
    <n v="6300"/>
    <n v="5629"/>
    <n v="0.89349206349206345"/>
    <x v="0"/>
    <n v="55"/>
    <n v="2842"/>
    <x v="1"/>
    <s v="USD"/>
    <n v="1571720400"/>
    <n v="1572411600"/>
    <b v="0"/>
    <b v="0"/>
    <x v="6"/>
    <x v="4"/>
    <x v="6"/>
  </r>
  <r>
    <n v="13"/>
    <x v="13"/>
    <s v="Multi-tiered directional open architecture"/>
    <n v="4200"/>
    <n v="10295"/>
    <n v="2.4511904761904764"/>
    <x v="1"/>
    <n v="98"/>
    <n v="5196.5"/>
    <x v="1"/>
    <s v="USD"/>
    <n v="1465621200"/>
    <n v="1466658000"/>
    <b v="0"/>
    <b v="0"/>
    <x v="7"/>
    <x v="1"/>
    <x v="7"/>
  </r>
  <r>
    <n v="14"/>
    <x v="14"/>
    <s v="Cloned directional synergy"/>
    <n v="28200"/>
    <n v="18829"/>
    <n v="0.66769503546099296"/>
    <x v="0"/>
    <n v="200"/>
    <n v="9514.5"/>
    <x v="1"/>
    <s v="USD"/>
    <n v="1331013600"/>
    <n v="1333342800"/>
    <b v="0"/>
    <b v="0"/>
    <x v="7"/>
    <x v="1"/>
    <x v="7"/>
  </r>
  <r>
    <n v="15"/>
    <x v="15"/>
    <s v="Extended eco-centric pricing structure"/>
    <n v="81200"/>
    <n v="38414"/>
    <n v="0.47307881773399013"/>
    <x v="0"/>
    <n v="452"/>
    <n v="19433"/>
    <x v="1"/>
    <s v="USD"/>
    <n v="1575957600"/>
    <n v="1576303200"/>
    <b v="0"/>
    <b v="0"/>
    <x v="8"/>
    <x v="2"/>
    <x v="8"/>
  </r>
  <r>
    <n v="16"/>
    <x v="16"/>
    <s v="Cross-platform systemic adapter"/>
    <n v="1700"/>
    <n v="11041"/>
    <n v="6.4947058823529416"/>
    <x v="1"/>
    <n v="100"/>
    <n v="5570.5"/>
    <x v="1"/>
    <s v="USD"/>
    <n v="1390370400"/>
    <n v="1392271200"/>
    <b v="0"/>
    <b v="0"/>
    <x v="9"/>
    <x v="5"/>
    <x v="9"/>
  </r>
  <r>
    <n v="17"/>
    <x v="17"/>
    <s v="Seamless 4thgeneration methodology"/>
    <n v="84600"/>
    <n v="134845"/>
    <n v="1.5939125295508274"/>
    <x v="1"/>
    <n v="1249"/>
    <n v="68047"/>
    <x v="1"/>
    <s v="USD"/>
    <n v="1294812000"/>
    <n v="1294898400"/>
    <b v="0"/>
    <b v="0"/>
    <x v="10"/>
    <x v="4"/>
    <x v="10"/>
  </r>
  <r>
    <n v="18"/>
    <x v="18"/>
    <s v="Exclusive needs-based adapter"/>
    <n v="9100"/>
    <n v="6089"/>
    <n v="0.66912087912087914"/>
    <x v="3"/>
    <n v="135"/>
    <n v="3112"/>
    <x v="1"/>
    <s v="USD"/>
    <n v="1536382800"/>
    <n v="1537074000"/>
    <b v="0"/>
    <b v="0"/>
    <x v="3"/>
    <x v="3"/>
    <x v="3"/>
  </r>
  <r>
    <n v="19"/>
    <x v="19"/>
    <s v="Down-sized cohesive archive"/>
    <n v="62500"/>
    <n v="30331"/>
    <n v="0.48529600000000001"/>
    <x v="0"/>
    <n v="674"/>
    <n v="15502.5"/>
    <x v="1"/>
    <s v="USD"/>
    <n v="1551679200"/>
    <n v="1553490000"/>
    <b v="0"/>
    <b v="1"/>
    <x v="3"/>
    <x v="3"/>
    <x v="3"/>
  </r>
  <r>
    <n v="20"/>
    <x v="20"/>
    <s v="Proactive composite alliance"/>
    <n v="131800"/>
    <n v="147936"/>
    <n v="1.1224279210925645"/>
    <x v="1"/>
    <n v="1396"/>
    <n v="74666"/>
    <x v="1"/>
    <s v="USD"/>
    <n v="1406523600"/>
    <n v="1406523600"/>
    <b v="0"/>
    <b v="0"/>
    <x v="6"/>
    <x v="4"/>
    <x v="6"/>
  </r>
  <r>
    <n v="21"/>
    <x v="21"/>
    <s v="Re-engineered intangible definition"/>
    <n v="94000"/>
    <n v="38533"/>
    <n v="0.40992553191489361"/>
    <x v="0"/>
    <n v="558"/>
    <n v="19545.5"/>
    <x v="1"/>
    <s v="USD"/>
    <n v="1313384400"/>
    <n v="1316322000"/>
    <b v="0"/>
    <b v="0"/>
    <x v="3"/>
    <x v="3"/>
    <x v="3"/>
  </r>
  <r>
    <n v="22"/>
    <x v="22"/>
    <s v="Enhanced dynamic definition"/>
    <n v="59100"/>
    <n v="75690"/>
    <n v="1.2807106598984772"/>
    <x v="1"/>
    <n v="890"/>
    <n v="38290"/>
    <x v="1"/>
    <s v="USD"/>
    <n v="1522731600"/>
    <n v="1524027600"/>
    <b v="0"/>
    <b v="0"/>
    <x v="3"/>
    <x v="3"/>
    <x v="3"/>
  </r>
  <r>
    <n v="23"/>
    <x v="23"/>
    <s v="Devolved next generation adapter"/>
    <n v="4500"/>
    <n v="14942"/>
    <n v="3.3204444444444445"/>
    <x v="1"/>
    <n v="142"/>
    <n v="7542"/>
    <x v="4"/>
    <s v="GBP"/>
    <n v="1550124000"/>
    <n v="1554699600"/>
    <b v="0"/>
    <b v="0"/>
    <x v="4"/>
    <x v="4"/>
    <x v="4"/>
  </r>
  <r>
    <n v="24"/>
    <x v="24"/>
    <s v="Cross-platform intermediate frame"/>
    <n v="92400"/>
    <n v="104257"/>
    <n v="1.1283225108225108"/>
    <x v="1"/>
    <n v="2673"/>
    <n v="53465"/>
    <x v="1"/>
    <s v="USD"/>
    <n v="1403326800"/>
    <n v="1403499600"/>
    <b v="0"/>
    <b v="0"/>
    <x v="8"/>
    <x v="2"/>
    <x v="8"/>
  </r>
  <r>
    <n v="25"/>
    <x v="25"/>
    <s v="Monitored impactful analyzer"/>
    <n v="5500"/>
    <n v="11904"/>
    <n v="2.1643636363636363"/>
    <x v="1"/>
    <n v="163"/>
    <n v="6033.5"/>
    <x v="1"/>
    <s v="USD"/>
    <n v="1305694800"/>
    <n v="1307422800"/>
    <b v="0"/>
    <b v="1"/>
    <x v="11"/>
    <x v="6"/>
    <x v="11"/>
  </r>
  <r>
    <n v="26"/>
    <x v="26"/>
    <s v="Optional responsive customer loyalty"/>
    <n v="107500"/>
    <n v="51814"/>
    <n v="0.4819906976744186"/>
    <x v="3"/>
    <n v="1480"/>
    <n v="26647"/>
    <x v="1"/>
    <s v="USD"/>
    <n v="1533013200"/>
    <n v="1535346000"/>
    <b v="0"/>
    <b v="0"/>
    <x v="3"/>
    <x v="3"/>
    <x v="3"/>
  </r>
  <r>
    <n v="27"/>
    <x v="27"/>
    <s v="Diverse transitional migration"/>
    <n v="2000"/>
    <n v="1599"/>
    <n v="0.79949999999999999"/>
    <x v="0"/>
    <n v="15"/>
    <n v="807"/>
    <x v="1"/>
    <s v="USD"/>
    <n v="1443848400"/>
    <n v="1444539600"/>
    <b v="0"/>
    <b v="0"/>
    <x v="1"/>
    <x v="1"/>
    <x v="1"/>
  </r>
  <r>
    <n v="28"/>
    <x v="28"/>
    <s v="Synchronized global task-force"/>
    <n v="130800"/>
    <n v="137635"/>
    <n v="1.0522553516819573"/>
    <x v="1"/>
    <n v="2220"/>
    <n v="69927.5"/>
    <x v="1"/>
    <s v="USD"/>
    <n v="1265695200"/>
    <n v="1267682400"/>
    <b v="0"/>
    <b v="1"/>
    <x v="3"/>
    <x v="3"/>
    <x v="3"/>
  </r>
  <r>
    <n v="29"/>
    <x v="29"/>
    <s v="Focused 6thgeneration forecast"/>
    <n v="45900"/>
    <n v="150965"/>
    <n v="3.2889978213507627"/>
    <x v="1"/>
    <n v="1606"/>
    <n v="76285.5"/>
    <x v="5"/>
    <s v="CHF"/>
    <n v="1532062800"/>
    <n v="1535518800"/>
    <b v="0"/>
    <b v="0"/>
    <x v="12"/>
    <x v="4"/>
    <x v="12"/>
  </r>
  <r>
    <n v="30"/>
    <x v="30"/>
    <s v="Down-sized analyzing challenge"/>
    <n v="9000"/>
    <n v="14455"/>
    <n v="1.606111111111111"/>
    <x v="1"/>
    <n v="129"/>
    <n v="7292"/>
    <x v="1"/>
    <s v="USD"/>
    <n v="1558674000"/>
    <n v="1559106000"/>
    <b v="0"/>
    <b v="0"/>
    <x v="10"/>
    <x v="4"/>
    <x v="10"/>
  </r>
  <r>
    <n v="31"/>
    <x v="31"/>
    <s v="Progressive needs-based focus group"/>
    <n v="3500"/>
    <n v="10850"/>
    <n v="3.1"/>
    <x v="1"/>
    <n v="226"/>
    <n v="5538"/>
    <x v="4"/>
    <s v="GBP"/>
    <n v="1451973600"/>
    <n v="1454392800"/>
    <b v="0"/>
    <b v="0"/>
    <x v="11"/>
    <x v="6"/>
    <x v="11"/>
  </r>
  <r>
    <n v="32"/>
    <x v="32"/>
    <s v="Ergonomic 6thgeneration success"/>
    <n v="101000"/>
    <n v="87676"/>
    <n v="0.86807920792079207"/>
    <x v="0"/>
    <n v="2307"/>
    <n v="44991.5"/>
    <x v="6"/>
    <s v="EUR"/>
    <n v="1515564000"/>
    <n v="1517896800"/>
    <b v="0"/>
    <b v="0"/>
    <x v="4"/>
    <x v="4"/>
    <x v="4"/>
  </r>
  <r>
    <n v="33"/>
    <x v="33"/>
    <s v="Exclusive interactive approach"/>
    <n v="50200"/>
    <n v="189666"/>
    <n v="3.7782071713147412"/>
    <x v="1"/>
    <n v="5419"/>
    <n v="97542.5"/>
    <x v="1"/>
    <s v="USD"/>
    <n v="1412485200"/>
    <n v="1415685600"/>
    <b v="0"/>
    <b v="0"/>
    <x v="3"/>
    <x v="3"/>
    <x v="3"/>
  </r>
  <r>
    <n v="34"/>
    <x v="34"/>
    <s v="Reverse-engineered asynchronous archive"/>
    <n v="9300"/>
    <n v="14025"/>
    <n v="1.5080645161290323"/>
    <x v="1"/>
    <n v="165"/>
    <n v="7095"/>
    <x v="1"/>
    <s v="USD"/>
    <n v="1490245200"/>
    <n v="1490677200"/>
    <b v="0"/>
    <b v="0"/>
    <x v="4"/>
    <x v="4"/>
    <x v="4"/>
  </r>
  <r>
    <n v="35"/>
    <x v="35"/>
    <s v="Synergized intangible challenge"/>
    <n v="125500"/>
    <n v="188628"/>
    <n v="1.5030119521912351"/>
    <x v="1"/>
    <n v="1965"/>
    <n v="95296.5"/>
    <x v="3"/>
    <s v="DKK"/>
    <n v="1547877600"/>
    <n v="1551506400"/>
    <b v="0"/>
    <b v="1"/>
    <x v="6"/>
    <x v="4"/>
    <x v="6"/>
  </r>
  <r>
    <n v="36"/>
    <x v="36"/>
    <s v="Monitored multi-state encryption"/>
    <n v="700"/>
    <n v="1101"/>
    <n v="1.572857142857143"/>
    <x v="1"/>
    <n v="16"/>
    <n v="558.5"/>
    <x v="1"/>
    <s v="USD"/>
    <n v="1298700000"/>
    <n v="1300856400"/>
    <b v="0"/>
    <b v="0"/>
    <x v="3"/>
    <x v="3"/>
    <x v="3"/>
  </r>
  <r>
    <n v="37"/>
    <x v="37"/>
    <s v="Profound attitude-oriented functionalities"/>
    <n v="8100"/>
    <n v="11339"/>
    <n v="1.3998765432098765"/>
    <x v="1"/>
    <n v="107"/>
    <n v="5723"/>
    <x v="1"/>
    <s v="USD"/>
    <n v="1570338000"/>
    <n v="1573192800"/>
    <b v="0"/>
    <b v="1"/>
    <x v="13"/>
    <x v="5"/>
    <x v="13"/>
  </r>
  <r>
    <n v="38"/>
    <x v="38"/>
    <s v="Digitized client-driven database"/>
    <n v="3100"/>
    <n v="10085"/>
    <n v="3.2532258064516131"/>
    <x v="1"/>
    <n v="134"/>
    <n v="5109.5"/>
    <x v="1"/>
    <s v="USD"/>
    <n v="1287378000"/>
    <n v="1287810000"/>
    <b v="0"/>
    <b v="0"/>
    <x v="14"/>
    <x v="7"/>
    <x v="14"/>
  </r>
  <r>
    <n v="39"/>
    <x v="39"/>
    <s v="Organized bi-directional function"/>
    <n v="9900"/>
    <n v="5027"/>
    <n v="0.50777777777777777"/>
    <x v="0"/>
    <n v="88"/>
    <n v="2557.5"/>
    <x v="3"/>
    <s v="DKK"/>
    <n v="1361772000"/>
    <n v="1362978000"/>
    <b v="0"/>
    <b v="0"/>
    <x v="3"/>
    <x v="3"/>
    <x v="3"/>
  </r>
  <r>
    <n v="40"/>
    <x v="40"/>
    <s v="Reduced stable middleware"/>
    <n v="8800"/>
    <n v="14878"/>
    <n v="1.6906818181818182"/>
    <x v="1"/>
    <n v="198"/>
    <n v="7538"/>
    <x v="1"/>
    <s v="USD"/>
    <n v="1275714000"/>
    <n v="1277355600"/>
    <b v="0"/>
    <b v="1"/>
    <x v="8"/>
    <x v="2"/>
    <x v="8"/>
  </r>
  <r>
    <n v="41"/>
    <x v="41"/>
    <s v="Universal 5thgeneration neural-net"/>
    <n v="5600"/>
    <n v="11924"/>
    <n v="2.1292857142857144"/>
    <x v="1"/>
    <n v="111"/>
    <n v="6017.5"/>
    <x v="6"/>
    <s v="EUR"/>
    <n v="1346734800"/>
    <n v="1348981200"/>
    <b v="0"/>
    <b v="1"/>
    <x v="1"/>
    <x v="1"/>
    <x v="1"/>
  </r>
  <r>
    <n v="42"/>
    <x v="42"/>
    <s v="Virtual uniform frame"/>
    <n v="1800"/>
    <n v="7991"/>
    <n v="4.4394444444444447"/>
    <x v="1"/>
    <n v="222"/>
    <n v="4106.5"/>
    <x v="1"/>
    <s v="USD"/>
    <n v="1309755600"/>
    <n v="1310533200"/>
    <b v="0"/>
    <b v="0"/>
    <x v="0"/>
    <x v="0"/>
    <x v="0"/>
  </r>
  <r>
    <n v="43"/>
    <x v="43"/>
    <s v="Profound explicit paradigm"/>
    <n v="90200"/>
    <n v="167717"/>
    <n v="1.859390243902439"/>
    <x v="1"/>
    <n v="6212"/>
    <n v="86964.5"/>
    <x v="1"/>
    <s v="USD"/>
    <n v="1406178000"/>
    <n v="1407560400"/>
    <b v="0"/>
    <b v="0"/>
    <x v="15"/>
    <x v="5"/>
    <x v="15"/>
  </r>
  <r>
    <n v="44"/>
    <x v="44"/>
    <s v="Visionary real-time groupware"/>
    <n v="1600"/>
    <n v="10541"/>
    <n v="6.5881249999999998"/>
    <x v="1"/>
    <n v="98"/>
    <n v="5319.5"/>
    <x v="3"/>
    <s v="DKK"/>
    <n v="1552798800"/>
    <n v="1552885200"/>
    <b v="0"/>
    <b v="0"/>
    <x v="13"/>
    <x v="5"/>
    <x v="13"/>
  </r>
  <r>
    <n v="45"/>
    <x v="45"/>
    <s v="Networked tertiary Graphical User Interface"/>
    <n v="9500"/>
    <n v="4530"/>
    <n v="0.4768421052631579"/>
    <x v="0"/>
    <n v="48"/>
    <n v="2289"/>
    <x v="1"/>
    <s v="USD"/>
    <n v="1478062800"/>
    <n v="1479362400"/>
    <b v="0"/>
    <b v="1"/>
    <x v="3"/>
    <x v="3"/>
    <x v="3"/>
  </r>
  <r>
    <n v="46"/>
    <x v="46"/>
    <s v="Virtual grid-enabled task-force"/>
    <n v="3700"/>
    <n v="4247"/>
    <n v="1.1478378378378378"/>
    <x v="1"/>
    <n v="92"/>
    <n v="2169.5"/>
    <x v="1"/>
    <s v="USD"/>
    <n v="1278565200"/>
    <n v="1280552400"/>
    <b v="0"/>
    <b v="0"/>
    <x v="1"/>
    <x v="1"/>
    <x v="1"/>
  </r>
  <r>
    <n v="47"/>
    <x v="47"/>
    <s v="Function-based multi-state software"/>
    <n v="1500"/>
    <n v="7129"/>
    <n v="4.7526666666666664"/>
    <x v="1"/>
    <n v="149"/>
    <n v="3639"/>
    <x v="1"/>
    <s v="USD"/>
    <n v="1396069200"/>
    <n v="1398661200"/>
    <b v="0"/>
    <b v="0"/>
    <x v="3"/>
    <x v="3"/>
    <x v="3"/>
  </r>
  <r>
    <n v="48"/>
    <x v="48"/>
    <s v="Optimized leadingedge concept"/>
    <n v="33300"/>
    <n v="128862"/>
    <n v="3.86972972972973"/>
    <x v="1"/>
    <n v="2431"/>
    <n v="65646.5"/>
    <x v="1"/>
    <s v="USD"/>
    <n v="1435208400"/>
    <n v="1436245200"/>
    <b v="0"/>
    <b v="0"/>
    <x v="3"/>
    <x v="3"/>
    <x v="3"/>
  </r>
  <r>
    <n v="49"/>
    <x v="49"/>
    <s v="Sharable holistic interface"/>
    <n v="7200"/>
    <n v="13653"/>
    <n v="1.89625"/>
    <x v="1"/>
    <n v="303"/>
    <n v="6978"/>
    <x v="1"/>
    <s v="USD"/>
    <n v="1571547600"/>
    <n v="1575439200"/>
    <b v="0"/>
    <b v="0"/>
    <x v="1"/>
    <x v="1"/>
    <x v="1"/>
  </r>
  <r>
    <n v="50"/>
    <x v="50"/>
    <s v="Down-sized system-worthy secured line"/>
    <n v="100"/>
    <n v="2"/>
    <n v="0.02"/>
    <x v="0"/>
    <n v="1"/>
    <n v="1.5"/>
    <x v="6"/>
    <s v="EUR"/>
    <n v="1375333200"/>
    <n v="1377752400"/>
    <b v="0"/>
    <b v="0"/>
    <x v="16"/>
    <x v="1"/>
    <x v="16"/>
  </r>
  <r>
    <n v="51"/>
    <x v="51"/>
    <s v="Inverse secondary infrastructure"/>
    <n v="158100"/>
    <n v="145243"/>
    <n v="0.91867805186590767"/>
    <x v="0"/>
    <n v="1467"/>
    <n v="73355"/>
    <x v="4"/>
    <s v="GBP"/>
    <n v="1332824400"/>
    <n v="1334206800"/>
    <b v="0"/>
    <b v="1"/>
    <x v="8"/>
    <x v="2"/>
    <x v="8"/>
  </r>
  <r>
    <n v="52"/>
    <x v="52"/>
    <s v="Organic foreground leverage"/>
    <n v="7200"/>
    <n v="2459"/>
    <n v="0.34152777777777776"/>
    <x v="0"/>
    <n v="75"/>
    <n v="1267"/>
    <x v="1"/>
    <s v="USD"/>
    <n v="1284526800"/>
    <n v="1284872400"/>
    <b v="0"/>
    <b v="0"/>
    <x v="3"/>
    <x v="3"/>
    <x v="3"/>
  </r>
  <r>
    <n v="53"/>
    <x v="53"/>
    <s v="Reverse-engineered static concept"/>
    <n v="8800"/>
    <n v="12356"/>
    <n v="1.4040909090909091"/>
    <x v="1"/>
    <n v="209"/>
    <n v="6282.5"/>
    <x v="1"/>
    <s v="USD"/>
    <n v="1400562000"/>
    <n v="1403931600"/>
    <b v="0"/>
    <b v="0"/>
    <x v="6"/>
    <x v="4"/>
    <x v="6"/>
  </r>
  <r>
    <n v="54"/>
    <x v="54"/>
    <s v="Multi-channeled neutral customer loyalty"/>
    <n v="6000"/>
    <n v="5392"/>
    <n v="0.89866666666666661"/>
    <x v="0"/>
    <n v="120"/>
    <n v="2756"/>
    <x v="1"/>
    <s v="USD"/>
    <n v="1520748000"/>
    <n v="1521262800"/>
    <b v="0"/>
    <b v="0"/>
    <x v="8"/>
    <x v="2"/>
    <x v="8"/>
  </r>
  <r>
    <n v="55"/>
    <x v="55"/>
    <s v="Reverse-engineered bifurcated strategy"/>
    <n v="6600"/>
    <n v="11746"/>
    <n v="1.7796969696969698"/>
    <x v="1"/>
    <n v="131"/>
    <n v="5938.5"/>
    <x v="1"/>
    <s v="USD"/>
    <n v="1532926800"/>
    <n v="1533358800"/>
    <b v="0"/>
    <b v="0"/>
    <x v="17"/>
    <x v="1"/>
    <x v="17"/>
  </r>
  <r>
    <n v="56"/>
    <x v="56"/>
    <s v="Horizontal context-sensitive knowledge user"/>
    <n v="8000"/>
    <n v="11493"/>
    <n v="1.436625"/>
    <x v="1"/>
    <n v="164"/>
    <n v="5828.5"/>
    <x v="1"/>
    <s v="USD"/>
    <n v="1420869600"/>
    <n v="1421474400"/>
    <b v="0"/>
    <b v="0"/>
    <x v="8"/>
    <x v="2"/>
    <x v="8"/>
  </r>
  <r>
    <n v="57"/>
    <x v="57"/>
    <s v="Cross-group multi-state task-force"/>
    <n v="2900"/>
    <n v="6243"/>
    <n v="2.1527586206896552"/>
    <x v="1"/>
    <n v="201"/>
    <n v="3222"/>
    <x v="1"/>
    <s v="USD"/>
    <n v="1504242000"/>
    <n v="1505278800"/>
    <b v="0"/>
    <b v="0"/>
    <x v="11"/>
    <x v="6"/>
    <x v="11"/>
  </r>
  <r>
    <n v="58"/>
    <x v="58"/>
    <s v="Expanded 3rdgeneration strategy"/>
    <n v="2700"/>
    <n v="6132"/>
    <n v="2.2711111111111113"/>
    <x v="1"/>
    <n v="211"/>
    <n v="3171.5"/>
    <x v="1"/>
    <s v="USD"/>
    <n v="1442811600"/>
    <n v="1443934800"/>
    <b v="0"/>
    <b v="0"/>
    <x v="3"/>
    <x v="3"/>
    <x v="3"/>
  </r>
  <r>
    <n v="59"/>
    <x v="59"/>
    <s v="Assimilated real-time support"/>
    <n v="1400"/>
    <n v="3851"/>
    <n v="2.7507142857142859"/>
    <x v="1"/>
    <n v="128"/>
    <n v="1989.5"/>
    <x v="1"/>
    <s v="USD"/>
    <n v="1497243600"/>
    <n v="1498539600"/>
    <b v="0"/>
    <b v="1"/>
    <x v="3"/>
    <x v="3"/>
    <x v="3"/>
  </r>
  <r>
    <n v="60"/>
    <x v="60"/>
    <s v="User-centric regional database"/>
    <n v="94200"/>
    <n v="135997"/>
    <n v="1.4437048832271762"/>
    <x v="1"/>
    <n v="1600"/>
    <n v="68798.5"/>
    <x v="0"/>
    <s v="CAD"/>
    <n v="1342501200"/>
    <n v="1342760400"/>
    <b v="0"/>
    <b v="0"/>
    <x v="3"/>
    <x v="3"/>
    <x v="3"/>
  </r>
  <r>
    <n v="61"/>
    <x v="61"/>
    <s v="Open-source zero administration complexity"/>
    <n v="199200"/>
    <n v="184750"/>
    <n v="0.92745983935742971"/>
    <x v="0"/>
    <n v="2253"/>
    <n v="93501.5"/>
    <x v="0"/>
    <s v="CAD"/>
    <n v="1298268000"/>
    <n v="1301720400"/>
    <b v="0"/>
    <b v="0"/>
    <x v="3"/>
    <x v="3"/>
    <x v="3"/>
  </r>
  <r>
    <n v="62"/>
    <x v="62"/>
    <s v="Organized incremental standardization"/>
    <n v="2000"/>
    <n v="14452"/>
    <n v="7.226"/>
    <x v="1"/>
    <n v="249"/>
    <n v="7350.5"/>
    <x v="1"/>
    <s v="USD"/>
    <n v="1433480400"/>
    <n v="1433566800"/>
    <b v="0"/>
    <b v="0"/>
    <x v="2"/>
    <x v="2"/>
    <x v="2"/>
  </r>
  <r>
    <n v="63"/>
    <x v="63"/>
    <s v="Assimilated didactic open system"/>
    <n v="4700"/>
    <n v="557"/>
    <n v="0.11851063829787234"/>
    <x v="0"/>
    <n v="5"/>
    <n v="281"/>
    <x v="1"/>
    <s v="USD"/>
    <n v="1493355600"/>
    <n v="1493874000"/>
    <b v="0"/>
    <b v="0"/>
    <x v="3"/>
    <x v="3"/>
    <x v="3"/>
  </r>
  <r>
    <n v="64"/>
    <x v="64"/>
    <s v="Vision-oriented logistical intranet"/>
    <n v="2800"/>
    <n v="2734"/>
    <n v="0.97642857142857142"/>
    <x v="0"/>
    <n v="38"/>
    <n v="1386"/>
    <x v="1"/>
    <s v="USD"/>
    <n v="1530507600"/>
    <n v="1531803600"/>
    <b v="0"/>
    <b v="1"/>
    <x v="2"/>
    <x v="2"/>
    <x v="2"/>
  </r>
  <r>
    <n v="65"/>
    <x v="65"/>
    <s v="Mandatory incremental projection"/>
    <n v="6100"/>
    <n v="14405"/>
    <n v="2.3614754098360655"/>
    <x v="1"/>
    <n v="236"/>
    <n v="7320.5"/>
    <x v="1"/>
    <s v="USD"/>
    <n v="1296108000"/>
    <n v="1296712800"/>
    <b v="0"/>
    <b v="0"/>
    <x v="3"/>
    <x v="3"/>
    <x v="3"/>
  </r>
  <r>
    <n v="66"/>
    <x v="66"/>
    <s v="Grass-roots needs-based encryption"/>
    <n v="2900"/>
    <n v="1307"/>
    <n v="0.45068965517241377"/>
    <x v="0"/>
    <n v="12"/>
    <n v="659.5"/>
    <x v="1"/>
    <s v="USD"/>
    <n v="1428469200"/>
    <n v="1428901200"/>
    <b v="0"/>
    <b v="1"/>
    <x v="3"/>
    <x v="3"/>
    <x v="3"/>
  </r>
  <r>
    <n v="67"/>
    <x v="67"/>
    <s v="Team-oriented 6thgeneration middleware"/>
    <n v="72600"/>
    <n v="117892"/>
    <n v="1.6238567493112948"/>
    <x v="1"/>
    <n v="4065"/>
    <n v="60978.5"/>
    <x v="4"/>
    <s v="GBP"/>
    <n v="1264399200"/>
    <n v="1264831200"/>
    <b v="0"/>
    <b v="1"/>
    <x v="8"/>
    <x v="2"/>
    <x v="8"/>
  </r>
  <r>
    <n v="68"/>
    <x v="68"/>
    <s v="Inverse multi-tasking installation"/>
    <n v="5700"/>
    <n v="14508"/>
    <n v="2.5452631578947367"/>
    <x v="1"/>
    <n v="246"/>
    <n v="7377"/>
    <x v="6"/>
    <s v="EUR"/>
    <n v="1501131600"/>
    <n v="1505192400"/>
    <b v="0"/>
    <b v="1"/>
    <x v="3"/>
    <x v="3"/>
    <x v="3"/>
  </r>
  <r>
    <n v="69"/>
    <x v="69"/>
    <s v="Switchable disintermediate moderator"/>
    <n v="7900"/>
    <n v="1901"/>
    <n v="0.24063291139240506"/>
    <x v="3"/>
    <n v="17"/>
    <n v="959"/>
    <x v="1"/>
    <s v="USD"/>
    <n v="1292738400"/>
    <n v="1295676000"/>
    <b v="0"/>
    <b v="0"/>
    <x v="3"/>
    <x v="3"/>
    <x v="3"/>
  </r>
  <r>
    <n v="70"/>
    <x v="70"/>
    <s v="Re-engineered 24/7 task-force"/>
    <n v="128000"/>
    <n v="158389"/>
    <n v="1.2374140625000001"/>
    <x v="1"/>
    <n v="2475"/>
    <n v="80432"/>
    <x v="6"/>
    <s v="EUR"/>
    <n v="1288674000"/>
    <n v="1292911200"/>
    <b v="0"/>
    <b v="1"/>
    <x v="3"/>
    <x v="3"/>
    <x v="3"/>
  </r>
  <r>
    <n v="71"/>
    <x v="71"/>
    <s v="Organic object-oriented budgetary management"/>
    <n v="6000"/>
    <n v="6484"/>
    <n v="1.0806666666666667"/>
    <x v="1"/>
    <n v="76"/>
    <n v="3280"/>
    <x v="1"/>
    <s v="USD"/>
    <n v="1575093600"/>
    <n v="1575439200"/>
    <b v="0"/>
    <b v="0"/>
    <x v="3"/>
    <x v="3"/>
    <x v="3"/>
  </r>
  <r>
    <n v="72"/>
    <x v="72"/>
    <s v="Seamless coherent parallelism"/>
    <n v="600"/>
    <n v="4022"/>
    <n v="6.7033333333333331"/>
    <x v="1"/>
    <n v="54"/>
    <n v="2038"/>
    <x v="1"/>
    <s v="USD"/>
    <n v="1435726800"/>
    <n v="1438837200"/>
    <b v="0"/>
    <b v="0"/>
    <x v="10"/>
    <x v="4"/>
    <x v="10"/>
  </r>
  <r>
    <n v="73"/>
    <x v="73"/>
    <s v="Cross-platform even-keeled initiative"/>
    <n v="1400"/>
    <n v="9253"/>
    <n v="6.609285714285714"/>
    <x v="1"/>
    <n v="88"/>
    <n v="4670.5"/>
    <x v="1"/>
    <s v="USD"/>
    <n v="1480226400"/>
    <n v="1480485600"/>
    <b v="0"/>
    <b v="0"/>
    <x v="17"/>
    <x v="1"/>
    <x v="17"/>
  </r>
  <r>
    <n v="74"/>
    <x v="74"/>
    <s v="Progressive tertiary framework"/>
    <n v="3900"/>
    <n v="4776"/>
    <n v="1.2246153846153847"/>
    <x v="1"/>
    <n v="85"/>
    <n v="2430.5"/>
    <x v="4"/>
    <s v="GBP"/>
    <n v="1459054800"/>
    <n v="1459141200"/>
    <b v="0"/>
    <b v="0"/>
    <x v="16"/>
    <x v="1"/>
    <x v="16"/>
  </r>
  <r>
    <n v="75"/>
    <x v="75"/>
    <s v="Multi-layered dynamic protocol"/>
    <n v="9700"/>
    <n v="14606"/>
    <n v="1.5057731958762886"/>
    <x v="1"/>
    <n v="170"/>
    <n v="7388"/>
    <x v="1"/>
    <s v="USD"/>
    <n v="1531630800"/>
    <n v="1532322000"/>
    <b v="0"/>
    <b v="0"/>
    <x v="14"/>
    <x v="7"/>
    <x v="14"/>
  </r>
  <r>
    <n v="76"/>
    <x v="76"/>
    <s v="Horizontal next generation function"/>
    <n v="122900"/>
    <n v="95993"/>
    <n v="0.78106590724165992"/>
    <x v="0"/>
    <n v="1684"/>
    <n v="48838.5"/>
    <x v="1"/>
    <s v="USD"/>
    <n v="1421992800"/>
    <n v="1426222800"/>
    <b v="1"/>
    <b v="1"/>
    <x v="3"/>
    <x v="3"/>
    <x v="3"/>
  </r>
  <r>
    <n v="77"/>
    <x v="77"/>
    <s v="Pre-emptive impactful model"/>
    <n v="9500"/>
    <n v="4460"/>
    <n v="0.46947368421052632"/>
    <x v="0"/>
    <n v="56"/>
    <n v="2258"/>
    <x v="1"/>
    <s v="USD"/>
    <n v="1285563600"/>
    <n v="1286773200"/>
    <b v="0"/>
    <b v="1"/>
    <x v="10"/>
    <x v="4"/>
    <x v="10"/>
  </r>
  <r>
    <n v="78"/>
    <x v="78"/>
    <s v="User-centric bifurcated knowledge user"/>
    <n v="4500"/>
    <n v="13536"/>
    <n v="3.008"/>
    <x v="1"/>
    <n v="330"/>
    <n v="6933"/>
    <x v="1"/>
    <s v="USD"/>
    <n v="1523854800"/>
    <n v="1523941200"/>
    <b v="0"/>
    <b v="0"/>
    <x v="18"/>
    <x v="5"/>
    <x v="18"/>
  </r>
  <r>
    <n v="79"/>
    <x v="79"/>
    <s v="Triple-buffered reciprocal project"/>
    <n v="57800"/>
    <n v="40228"/>
    <n v="0.6959861591695502"/>
    <x v="0"/>
    <n v="838"/>
    <n v="20533"/>
    <x v="1"/>
    <s v="USD"/>
    <n v="1529125200"/>
    <n v="1529557200"/>
    <b v="0"/>
    <b v="0"/>
    <x v="3"/>
    <x v="3"/>
    <x v="3"/>
  </r>
  <r>
    <n v="80"/>
    <x v="80"/>
    <s v="Cross-platform needs-based approach"/>
    <n v="1100"/>
    <n v="7012"/>
    <n v="6.374545454545455"/>
    <x v="1"/>
    <n v="127"/>
    <n v="3569.5"/>
    <x v="1"/>
    <s v="USD"/>
    <n v="1503982800"/>
    <n v="1506574800"/>
    <b v="0"/>
    <b v="0"/>
    <x v="11"/>
    <x v="6"/>
    <x v="11"/>
  </r>
  <r>
    <n v="81"/>
    <x v="81"/>
    <s v="User-friendly static contingency"/>
    <n v="16800"/>
    <n v="37857"/>
    <n v="2.253392857142857"/>
    <x v="1"/>
    <n v="411"/>
    <n v="19134"/>
    <x v="1"/>
    <s v="USD"/>
    <n v="1511416800"/>
    <n v="1513576800"/>
    <b v="0"/>
    <b v="0"/>
    <x v="1"/>
    <x v="1"/>
    <x v="1"/>
  </r>
  <r>
    <n v="82"/>
    <x v="82"/>
    <s v="Reactive content-based framework"/>
    <n v="1000"/>
    <n v="14973"/>
    <n v="14.973000000000001"/>
    <x v="1"/>
    <n v="180"/>
    <n v="7576.5"/>
    <x v="4"/>
    <s v="GBP"/>
    <n v="1547704800"/>
    <n v="1548309600"/>
    <b v="0"/>
    <b v="1"/>
    <x v="11"/>
    <x v="6"/>
    <x v="11"/>
  </r>
  <r>
    <n v="83"/>
    <x v="83"/>
    <s v="Realigned user-facing concept"/>
    <n v="106400"/>
    <n v="39996"/>
    <n v="0.37590225563909774"/>
    <x v="0"/>
    <n v="1000"/>
    <n v="20498"/>
    <x v="1"/>
    <s v="USD"/>
    <n v="1469682000"/>
    <n v="1471582800"/>
    <b v="0"/>
    <b v="0"/>
    <x v="5"/>
    <x v="1"/>
    <x v="5"/>
  </r>
  <r>
    <n v="84"/>
    <x v="84"/>
    <s v="Public-key zero tolerance orchestration"/>
    <n v="31400"/>
    <n v="41564"/>
    <n v="1.3236942675159236"/>
    <x v="1"/>
    <n v="374"/>
    <n v="20969"/>
    <x v="1"/>
    <s v="USD"/>
    <n v="1343451600"/>
    <n v="1344315600"/>
    <b v="0"/>
    <b v="0"/>
    <x v="8"/>
    <x v="2"/>
    <x v="8"/>
  </r>
  <r>
    <n v="85"/>
    <x v="85"/>
    <s v="Multi-tiered eco-centric architecture"/>
    <n v="4900"/>
    <n v="6430"/>
    <n v="1.3122448979591836"/>
    <x v="1"/>
    <n v="71"/>
    <n v="3250.5"/>
    <x v="2"/>
    <s v="AUD"/>
    <n v="1315717200"/>
    <n v="1316408400"/>
    <b v="0"/>
    <b v="0"/>
    <x v="7"/>
    <x v="1"/>
    <x v="7"/>
  </r>
  <r>
    <n v="86"/>
    <x v="86"/>
    <s v="Organic motivating firmware"/>
    <n v="7400"/>
    <n v="12405"/>
    <n v="1.6763513513513513"/>
    <x v="1"/>
    <n v="203"/>
    <n v="6304"/>
    <x v="1"/>
    <s v="USD"/>
    <n v="1430715600"/>
    <n v="1431838800"/>
    <b v="1"/>
    <b v="0"/>
    <x v="3"/>
    <x v="3"/>
    <x v="3"/>
  </r>
  <r>
    <n v="87"/>
    <x v="87"/>
    <s v="Synergized 4thgeneration conglomeration"/>
    <n v="198500"/>
    <n v="123040"/>
    <n v="0.6198488664987406"/>
    <x v="0"/>
    <n v="1482"/>
    <n v="62261"/>
    <x v="2"/>
    <s v="AUD"/>
    <n v="1299564000"/>
    <n v="1300510800"/>
    <b v="0"/>
    <b v="1"/>
    <x v="1"/>
    <x v="1"/>
    <x v="1"/>
  </r>
  <r>
    <n v="88"/>
    <x v="88"/>
    <s v="Grass-roots fault-tolerant policy"/>
    <n v="4800"/>
    <n v="12516"/>
    <n v="2.6074999999999999"/>
    <x v="1"/>
    <n v="113"/>
    <n v="6314.5"/>
    <x v="1"/>
    <s v="USD"/>
    <n v="1429160400"/>
    <n v="1431061200"/>
    <b v="0"/>
    <b v="0"/>
    <x v="18"/>
    <x v="5"/>
    <x v="18"/>
  </r>
  <r>
    <n v="89"/>
    <x v="89"/>
    <s v="Monitored scalable knowledgebase"/>
    <n v="3400"/>
    <n v="8588"/>
    <n v="2.5258823529411765"/>
    <x v="1"/>
    <n v="96"/>
    <n v="4342"/>
    <x v="1"/>
    <s v="USD"/>
    <n v="1271307600"/>
    <n v="1271480400"/>
    <b v="0"/>
    <b v="0"/>
    <x v="3"/>
    <x v="3"/>
    <x v="3"/>
  </r>
  <r>
    <n v="90"/>
    <x v="90"/>
    <s v="Synergistic explicit parallelism"/>
    <n v="7800"/>
    <n v="6132"/>
    <n v="0.7861538461538462"/>
    <x v="0"/>
    <n v="106"/>
    <n v="3119"/>
    <x v="1"/>
    <s v="USD"/>
    <n v="1456380000"/>
    <n v="1456380000"/>
    <b v="0"/>
    <b v="1"/>
    <x v="3"/>
    <x v="3"/>
    <x v="3"/>
  </r>
  <r>
    <n v="91"/>
    <x v="91"/>
    <s v="Enhanced systemic analyzer"/>
    <n v="154300"/>
    <n v="74688"/>
    <n v="0.48404406999351912"/>
    <x v="0"/>
    <n v="679"/>
    <n v="37683.5"/>
    <x v="6"/>
    <s v="EUR"/>
    <n v="1470459600"/>
    <n v="1472878800"/>
    <b v="0"/>
    <b v="0"/>
    <x v="18"/>
    <x v="5"/>
    <x v="18"/>
  </r>
  <r>
    <n v="92"/>
    <x v="92"/>
    <s v="Object-based analyzing knowledge user"/>
    <n v="20000"/>
    <n v="51775"/>
    <n v="2.5887500000000001"/>
    <x v="1"/>
    <n v="498"/>
    <n v="26136.5"/>
    <x v="5"/>
    <s v="CHF"/>
    <n v="1277269200"/>
    <n v="1277355600"/>
    <b v="0"/>
    <b v="1"/>
    <x v="11"/>
    <x v="6"/>
    <x v="11"/>
  </r>
  <r>
    <n v="93"/>
    <x v="93"/>
    <s v="Pre-emptive radical architecture"/>
    <n v="108800"/>
    <n v="65877"/>
    <n v="0.60548713235294116"/>
    <x v="3"/>
    <n v="610"/>
    <n v="33243.5"/>
    <x v="1"/>
    <s v="USD"/>
    <n v="1350709200"/>
    <n v="1351054800"/>
    <b v="0"/>
    <b v="1"/>
    <x v="3"/>
    <x v="3"/>
    <x v="3"/>
  </r>
  <r>
    <n v="94"/>
    <x v="94"/>
    <s v="Grass-roots web-enabled contingency"/>
    <n v="2900"/>
    <n v="8807"/>
    <n v="3.036896551724138"/>
    <x v="1"/>
    <n v="180"/>
    <n v="4493.5"/>
    <x v="4"/>
    <s v="GBP"/>
    <n v="1554613200"/>
    <n v="1555563600"/>
    <b v="0"/>
    <b v="0"/>
    <x v="2"/>
    <x v="2"/>
    <x v="2"/>
  </r>
  <r>
    <n v="95"/>
    <x v="95"/>
    <s v="Stand-alone system-worthy standardization"/>
    <n v="900"/>
    <n v="1017"/>
    <n v="1.1299999999999999"/>
    <x v="1"/>
    <n v="27"/>
    <n v="522"/>
    <x v="1"/>
    <s v="USD"/>
    <n v="1571029200"/>
    <n v="1571634000"/>
    <b v="0"/>
    <b v="0"/>
    <x v="4"/>
    <x v="4"/>
    <x v="4"/>
  </r>
  <r>
    <n v="96"/>
    <x v="96"/>
    <s v="Down-sized systematic policy"/>
    <n v="69700"/>
    <n v="151513"/>
    <n v="2.1737876614060259"/>
    <x v="1"/>
    <n v="2331"/>
    <n v="76922"/>
    <x v="1"/>
    <s v="USD"/>
    <n v="1299736800"/>
    <n v="1300856400"/>
    <b v="0"/>
    <b v="0"/>
    <x v="3"/>
    <x v="3"/>
    <x v="3"/>
  </r>
  <r>
    <n v="97"/>
    <x v="97"/>
    <s v="Cloned bi-directional architecture"/>
    <n v="1300"/>
    <n v="12047"/>
    <n v="9.2669230769230762"/>
    <x v="1"/>
    <n v="113"/>
    <n v="6080"/>
    <x v="1"/>
    <s v="USD"/>
    <n v="1435208400"/>
    <n v="1439874000"/>
    <b v="0"/>
    <b v="0"/>
    <x v="0"/>
    <x v="0"/>
    <x v="0"/>
  </r>
  <r>
    <n v="98"/>
    <x v="98"/>
    <s v="Seamless transitional portal"/>
    <n v="97800"/>
    <n v="32951"/>
    <n v="0.33692229038854804"/>
    <x v="0"/>
    <n v="1220"/>
    <n v="17085.5"/>
    <x v="2"/>
    <s v="AUD"/>
    <n v="1437973200"/>
    <n v="1438318800"/>
    <b v="0"/>
    <b v="0"/>
    <x v="11"/>
    <x v="6"/>
    <x v="11"/>
  </r>
  <r>
    <n v="99"/>
    <x v="99"/>
    <s v="Fully-configurable motivating approach"/>
    <n v="7600"/>
    <n v="14951"/>
    <n v="1.9672368421052631"/>
    <x v="1"/>
    <n v="164"/>
    <n v="7557.5"/>
    <x v="1"/>
    <s v="USD"/>
    <n v="1416895200"/>
    <n v="1419400800"/>
    <b v="0"/>
    <b v="0"/>
    <x v="3"/>
    <x v="3"/>
    <x v="3"/>
  </r>
  <r>
    <n v="100"/>
    <x v="100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x v="3"/>
  </r>
  <r>
    <n v="101"/>
    <x v="101"/>
    <s v="Reduced heuristic moratorium"/>
    <n v="900"/>
    <n v="9193"/>
    <n v="10.214444444444444"/>
    <x v="1"/>
    <n v="164"/>
    <n v="4678.5"/>
    <x v="1"/>
    <s v="USD"/>
    <n v="1424498400"/>
    <n v="1425103200"/>
    <b v="0"/>
    <b v="1"/>
    <x v="5"/>
    <x v="1"/>
    <x v="5"/>
  </r>
  <r>
    <n v="102"/>
    <x v="102"/>
    <s v="Front-line web-enabled model"/>
    <n v="3700"/>
    <n v="10422"/>
    <n v="2.8167567567567566"/>
    <x v="1"/>
    <n v="336"/>
    <n v="5379"/>
    <x v="1"/>
    <s v="USD"/>
    <n v="1526274000"/>
    <n v="1526878800"/>
    <b v="0"/>
    <b v="1"/>
    <x v="8"/>
    <x v="2"/>
    <x v="8"/>
  </r>
  <r>
    <n v="103"/>
    <x v="103"/>
    <s v="Polarized incremental emulation"/>
    <n v="10000"/>
    <n v="2461"/>
    <n v="0.24610000000000001"/>
    <x v="0"/>
    <n v="37"/>
    <n v="1249"/>
    <x v="6"/>
    <s v="EUR"/>
    <n v="1287896400"/>
    <n v="1288674000"/>
    <b v="0"/>
    <b v="0"/>
    <x v="5"/>
    <x v="1"/>
    <x v="5"/>
  </r>
  <r>
    <n v="104"/>
    <x v="104"/>
    <s v="Self-enabling grid-enabled initiative"/>
    <n v="119200"/>
    <n v="170623"/>
    <n v="1.4314010067114094"/>
    <x v="1"/>
    <n v="1917"/>
    <n v="86270"/>
    <x v="1"/>
    <s v="USD"/>
    <n v="1495515600"/>
    <n v="1495602000"/>
    <b v="0"/>
    <b v="0"/>
    <x v="7"/>
    <x v="1"/>
    <x v="7"/>
  </r>
  <r>
    <n v="105"/>
    <x v="105"/>
    <s v="Total fresh-thinking system engine"/>
    <n v="6800"/>
    <n v="9829"/>
    <n v="1.4454411764705883"/>
    <x v="1"/>
    <n v="95"/>
    <n v="4962"/>
    <x v="1"/>
    <s v="USD"/>
    <n v="1364878800"/>
    <n v="1366434000"/>
    <b v="0"/>
    <b v="0"/>
    <x v="2"/>
    <x v="2"/>
    <x v="2"/>
  </r>
  <r>
    <n v="106"/>
    <x v="106"/>
    <s v="Ameliorated clear-thinking circuit"/>
    <n v="3900"/>
    <n v="14006"/>
    <n v="3.5912820512820511"/>
    <x v="1"/>
    <n v="147"/>
    <n v="7076.5"/>
    <x v="1"/>
    <s v="USD"/>
    <n v="1567918800"/>
    <n v="1568350800"/>
    <b v="0"/>
    <b v="0"/>
    <x v="3"/>
    <x v="3"/>
    <x v="3"/>
  </r>
  <r>
    <n v="107"/>
    <x v="107"/>
    <s v="Multi-layered encompassing installation"/>
    <n v="3500"/>
    <n v="6527"/>
    <n v="1.8648571428571428"/>
    <x v="1"/>
    <n v="86"/>
    <n v="3306.5"/>
    <x v="1"/>
    <s v="USD"/>
    <n v="1524459600"/>
    <n v="1525928400"/>
    <b v="0"/>
    <b v="1"/>
    <x v="3"/>
    <x v="3"/>
    <x v="3"/>
  </r>
  <r>
    <n v="108"/>
    <x v="108"/>
    <s v="Universal encompassing implementation"/>
    <n v="1500"/>
    <n v="8929"/>
    <n v="5.9526666666666666"/>
    <x v="1"/>
    <n v="83"/>
    <n v="4506"/>
    <x v="1"/>
    <s v="USD"/>
    <n v="1333688400"/>
    <n v="1336885200"/>
    <b v="0"/>
    <b v="0"/>
    <x v="4"/>
    <x v="4"/>
    <x v="4"/>
  </r>
  <r>
    <n v="109"/>
    <x v="109"/>
    <s v="Object-based client-server application"/>
    <n v="5200"/>
    <n v="3079"/>
    <n v="0.5921153846153846"/>
    <x v="0"/>
    <n v="60"/>
    <n v="1569.5"/>
    <x v="1"/>
    <s v="USD"/>
    <n v="1389506400"/>
    <n v="1389679200"/>
    <b v="0"/>
    <b v="0"/>
    <x v="19"/>
    <x v="4"/>
    <x v="19"/>
  </r>
  <r>
    <n v="110"/>
    <x v="110"/>
    <s v="Cross-platform solution-oriented process improvement"/>
    <n v="142400"/>
    <n v="21307"/>
    <n v="0.14962780898876404"/>
    <x v="0"/>
    <n v="296"/>
    <n v="10801.5"/>
    <x v="1"/>
    <s v="USD"/>
    <n v="1536642000"/>
    <n v="1538283600"/>
    <b v="0"/>
    <b v="0"/>
    <x v="0"/>
    <x v="0"/>
    <x v="0"/>
  </r>
  <r>
    <n v="111"/>
    <x v="111"/>
    <s v="Re-engineered user-facing approach"/>
    <n v="61400"/>
    <n v="73653"/>
    <n v="1.1995602605863191"/>
    <x v="1"/>
    <n v="676"/>
    <n v="37164.5"/>
    <x v="1"/>
    <s v="USD"/>
    <n v="1348290000"/>
    <n v="1348808400"/>
    <b v="0"/>
    <b v="0"/>
    <x v="15"/>
    <x v="5"/>
    <x v="15"/>
  </r>
  <r>
    <n v="112"/>
    <x v="112"/>
    <s v="Re-engineered client-driven hub"/>
    <n v="4700"/>
    <n v="12635"/>
    <n v="2.6882978723404256"/>
    <x v="1"/>
    <n v="361"/>
    <n v="6498"/>
    <x v="2"/>
    <s v="AUD"/>
    <n v="1408856400"/>
    <n v="1410152400"/>
    <b v="0"/>
    <b v="0"/>
    <x v="2"/>
    <x v="2"/>
    <x v="2"/>
  </r>
  <r>
    <n v="113"/>
    <x v="113"/>
    <s v="User-friendly tertiary array"/>
    <n v="3300"/>
    <n v="12437"/>
    <n v="3.7687878787878786"/>
    <x v="1"/>
    <n v="131"/>
    <n v="6284"/>
    <x v="1"/>
    <s v="USD"/>
    <n v="1505192400"/>
    <n v="1505797200"/>
    <b v="0"/>
    <b v="0"/>
    <x v="0"/>
    <x v="0"/>
    <x v="0"/>
  </r>
  <r>
    <n v="114"/>
    <x v="114"/>
    <s v="Robust heuristic encoding"/>
    <n v="1900"/>
    <n v="13816"/>
    <n v="7.2715789473684209"/>
    <x v="1"/>
    <n v="126"/>
    <n v="6971"/>
    <x v="1"/>
    <s v="USD"/>
    <n v="1554786000"/>
    <n v="1554872400"/>
    <b v="0"/>
    <b v="1"/>
    <x v="8"/>
    <x v="2"/>
    <x v="8"/>
  </r>
  <r>
    <n v="115"/>
    <x v="115"/>
    <s v="Team-oriented clear-thinking capacity"/>
    <n v="166700"/>
    <n v="145382"/>
    <n v="0.87211757648470301"/>
    <x v="0"/>
    <n v="3304"/>
    <n v="74343"/>
    <x v="6"/>
    <s v="EUR"/>
    <n v="1510898400"/>
    <n v="1513922400"/>
    <b v="0"/>
    <b v="0"/>
    <x v="13"/>
    <x v="5"/>
    <x v="13"/>
  </r>
  <r>
    <n v="116"/>
    <x v="116"/>
    <s v="De-engineered motivating standardization"/>
    <n v="7200"/>
    <n v="6336"/>
    <n v="0.88"/>
    <x v="0"/>
    <n v="73"/>
    <n v="3204.5"/>
    <x v="1"/>
    <s v="USD"/>
    <n v="1442552400"/>
    <n v="1442638800"/>
    <b v="0"/>
    <b v="0"/>
    <x v="3"/>
    <x v="3"/>
    <x v="3"/>
  </r>
  <r>
    <n v="117"/>
    <x v="117"/>
    <s v="Business-focused 24hour groupware"/>
    <n v="4900"/>
    <n v="8523"/>
    <n v="1.7393877551020409"/>
    <x v="1"/>
    <n v="275"/>
    <n v="4399"/>
    <x v="1"/>
    <s v="USD"/>
    <n v="1316667600"/>
    <n v="1317186000"/>
    <b v="0"/>
    <b v="0"/>
    <x v="19"/>
    <x v="4"/>
    <x v="19"/>
  </r>
  <r>
    <n v="118"/>
    <x v="118"/>
    <s v="Organic next generation protocol"/>
    <n v="5400"/>
    <n v="6351"/>
    <n v="1.1761111111111111"/>
    <x v="1"/>
    <n v="67"/>
    <n v="3209"/>
    <x v="1"/>
    <s v="USD"/>
    <n v="1390716000"/>
    <n v="1391234400"/>
    <b v="0"/>
    <b v="0"/>
    <x v="14"/>
    <x v="7"/>
    <x v="14"/>
  </r>
  <r>
    <n v="119"/>
    <x v="119"/>
    <s v="Reverse-engineered full-range Internet solution"/>
    <n v="5000"/>
    <n v="10748"/>
    <n v="2.1496"/>
    <x v="1"/>
    <n v="154"/>
    <n v="5451"/>
    <x v="1"/>
    <s v="USD"/>
    <n v="1402894800"/>
    <n v="1404363600"/>
    <b v="0"/>
    <b v="1"/>
    <x v="4"/>
    <x v="4"/>
    <x v="4"/>
  </r>
  <r>
    <n v="120"/>
    <x v="120"/>
    <s v="Synchronized regional synergy"/>
    <n v="75100"/>
    <n v="112272"/>
    <n v="1.4949667110519307"/>
    <x v="1"/>
    <n v="1782"/>
    <n v="57027"/>
    <x v="1"/>
    <s v="USD"/>
    <n v="1429246800"/>
    <n v="1429592400"/>
    <b v="0"/>
    <b v="1"/>
    <x v="20"/>
    <x v="6"/>
    <x v="20"/>
  </r>
  <r>
    <n v="121"/>
    <x v="121"/>
    <s v="Multi-lateral homogeneous success"/>
    <n v="45300"/>
    <n v="99361"/>
    <n v="2.1933995584988963"/>
    <x v="1"/>
    <n v="903"/>
    <n v="50132"/>
    <x v="1"/>
    <s v="USD"/>
    <n v="1412485200"/>
    <n v="1413608400"/>
    <b v="0"/>
    <b v="0"/>
    <x v="11"/>
    <x v="6"/>
    <x v="11"/>
  </r>
  <r>
    <n v="122"/>
    <x v="122"/>
    <s v="Seamless zero-defect solution"/>
    <n v="136800"/>
    <n v="88055"/>
    <n v="0.64367690058479532"/>
    <x v="0"/>
    <n v="3387"/>
    <n v="45721"/>
    <x v="1"/>
    <s v="USD"/>
    <n v="1417068000"/>
    <n v="1419400800"/>
    <b v="0"/>
    <b v="0"/>
    <x v="13"/>
    <x v="5"/>
    <x v="13"/>
  </r>
  <r>
    <n v="123"/>
    <x v="123"/>
    <s v="Enhanced scalable concept"/>
    <n v="177700"/>
    <n v="33092"/>
    <n v="0.18622397298818233"/>
    <x v="0"/>
    <n v="662"/>
    <n v="16877"/>
    <x v="0"/>
    <s v="CAD"/>
    <n v="1448344800"/>
    <n v="1448604000"/>
    <b v="1"/>
    <b v="0"/>
    <x v="3"/>
    <x v="3"/>
    <x v="3"/>
  </r>
  <r>
    <n v="124"/>
    <x v="124"/>
    <s v="Polarized uniform software"/>
    <n v="2600"/>
    <n v="9562"/>
    <n v="3.6776923076923076"/>
    <x v="1"/>
    <n v="94"/>
    <n v="4828"/>
    <x v="6"/>
    <s v="EUR"/>
    <n v="1557723600"/>
    <n v="1562302800"/>
    <b v="0"/>
    <b v="0"/>
    <x v="14"/>
    <x v="7"/>
    <x v="14"/>
  </r>
  <r>
    <n v="125"/>
    <x v="125"/>
    <s v="Stand-alone web-enabled moderator"/>
    <n v="5300"/>
    <n v="8475"/>
    <n v="1.5990566037735849"/>
    <x v="1"/>
    <n v="180"/>
    <n v="4327.5"/>
    <x v="1"/>
    <s v="USD"/>
    <n v="1537333200"/>
    <n v="1537678800"/>
    <b v="0"/>
    <b v="0"/>
    <x v="3"/>
    <x v="3"/>
    <x v="3"/>
  </r>
  <r>
    <n v="126"/>
    <x v="126"/>
    <s v="Proactive methodical benchmark"/>
    <n v="180200"/>
    <n v="69617"/>
    <n v="0.38633185349611543"/>
    <x v="0"/>
    <n v="774"/>
    <n v="35195.5"/>
    <x v="1"/>
    <s v="USD"/>
    <n v="1471150800"/>
    <n v="1473570000"/>
    <b v="0"/>
    <b v="1"/>
    <x v="3"/>
    <x v="3"/>
    <x v="3"/>
  </r>
  <r>
    <n v="127"/>
    <x v="127"/>
    <s v="Team-oriented 6thgeneration matrix"/>
    <n v="103200"/>
    <n v="53067"/>
    <n v="0.51421511627906979"/>
    <x v="0"/>
    <n v="672"/>
    <n v="26869.5"/>
    <x v="0"/>
    <s v="CAD"/>
    <n v="1273640400"/>
    <n v="1273899600"/>
    <b v="0"/>
    <b v="0"/>
    <x v="3"/>
    <x v="3"/>
    <x v="3"/>
  </r>
  <r>
    <n v="128"/>
    <x v="128"/>
    <s v="Phased human-resource core"/>
    <n v="70600"/>
    <n v="42596"/>
    <n v="0.60334277620396604"/>
    <x v="3"/>
    <n v="532"/>
    <n v="21564"/>
    <x v="1"/>
    <s v="USD"/>
    <n v="1282885200"/>
    <n v="1284008400"/>
    <b v="0"/>
    <b v="0"/>
    <x v="1"/>
    <x v="1"/>
    <x v="1"/>
  </r>
  <r>
    <n v="129"/>
    <x v="129"/>
    <s v="Mandatory tertiary implementation"/>
    <n v="148500"/>
    <n v="4756"/>
    <n v="3.2026936026936029E-2"/>
    <x v="3"/>
    <n v="55"/>
    <n v="2405.5"/>
    <x v="2"/>
    <s v="AUD"/>
    <n v="1422943200"/>
    <n v="1425103200"/>
    <b v="0"/>
    <b v="0"/>
    <x v="0"/>
    <x v="0"/>
    <x v="0"/>
  </r>
  <r>
    <n v="130"/>
    <x v="130"/>
    <s v="Secured directional encryption"/>
    <n v="9600"/>
    <n v="14925"/>
    <n v="1.5546875"/>
    <x v="1"/>
    <n v="533"/>
    <n v="7729"/>
    <x v="3"/>
    <s v="DKK"/>
    <n v="1319605200"/>
    <n v="1320991200"/>
    <b v="0"/>
    <b v="0"/>
    <x v="6"/>
    <x v="4"/>
    <x v="6"/>
  </r>
  <r>
    <n v="131"/>
    <x v="131"/>
    <s v="Distributed 5thgeneration implementation"/>
    <n v="164700"/>
    <n v="166116"/>
    <n v="1.0085974499089254"/>
    <x v="1"/>
    <n v="2443"/>
    <n v="84279.5"/>
    <x v="4"/>
    <s v="GBP"/>
    <n v="1385704800"/>
    <n v="1386828000"/>
    <b v="0"/>
    <b v="0"/>
    <x v="2"/>
    <x v="2"/>
    <x v="2"/>
  </r>
  <r>
    <n v="132"/>
    <x v="132"/>
    <s v="Virtual static core"/>
    <n v="3300"/>
    <n v="3834"/>
    <n v="1.1618181818181819"/>
    <x v="1"/>
    <n v="89"/>
    <n v="1961.5"/>
    <x v="1"/>
    <s v="USD"/>
    <n v="1515736800"/>
    <n v="1517119200"/>
    <b v="0"/>
    <b v="1"/>
    <x v="3"/>
    <x v="3"/>
    <x v="3"/>
  </r>
  <r>
    <n v="133"/>
    <x v="133"/>
    <s v="Secured content-based product"/>
    <n v="4500"/>
    <n v="13985"/>
    <n v="3.1077777777777778"/>
    <x v="1"/>
    <n v="159"/>
    <n v="7072"/>
    <x v="1"/>
    <s v="USD"/>
    <n v="1313125200"/>
    <n v="1315026000"/>
    <b v="0"/>
    <b v="0"/>
    <x v="21"/>
    <x v="1"/>
    <x v="21"/>
  </r>
  <r>
    <n v="134"/>
    <x v="134"/>
    <s v="Secured executive concept"/>
    <n v="99500"/>
    <n v="89288"/>
    <n v="0.89736683417085428"/>
    <x v="0"/>
    <n v="940"/>
    <n v="45114"/>
    <x v="5"/>
    <s v="CHF"/>
    <n v="1308459600"/>
    <n v="1312693200"/>
    <b v="0"/>
    <b v="1"/>
    <x v="4"/>
    <x v="4"/>
    <x v="4"/>
  </r>
  <r>
    <n v="135"/>
    <x v="135"/>
    <s v="Balanced zero-defect software"/>
    <n v="7700"/>
    <n v="5488"/>
    <n v="0.71272727272727276"/>
    <x v="0"/>
    <n v="117"/>
    <n v="2802.5"/>
    <x v="1"/>
    <s v="USD"/>
    <n v="1362636000"/>
    <n v="1363064400"/>
    <b v="0"/>
    <b v="1"/>
    <x v="3"/>
    <x v="3"/>
    <x v="3"/>
  </r>
  <r>
    <n v="136"/>
    <x v="136"/>
    <s v="Distributed context-sensitive flexibility"/>
    <n v="82800"/>
    <n v="2721"/>
    <n v="3.2862318840579711E-2"/>
    <x v="3"/>
    <n v="58"/>
    <n v="1389.5"/>
    <x v="1"/>
    <s v="USD"/>
    <n v="1402117200"/>
    <n v="1403154000"/>
    <b v="0"/>
    <b v="1"/>
    <x v="6"/>
    <x v="4"/>
    <x v="6"/>
  </r>
  <r>
    <n v="137"/>
    <x v="137"/>
    <s v="Down-sized disintermediate support"/>
    <n v="1800"/>
    <n v="4712"/>
    <n v="2.617777777777778"/>
    <x v="1"/>
    <n v="50"/>
    <n v="2381"/>
    <x v="1"/>
    <s v="USD"/>
    <n v="1286341200"/>
    <n v="1286859600"/>
    <b v="0"/>
    <b v="0"/>
    <x v="9"/>
    <x v="5"/>
    <x v="9"/>
  </r>
  <r>
    <n v="138"/>
    <x v="138"/>
    <s v="Stand-alone mission-critical moratorium"/>
    <n v="9600"/>
    <n v="9216"/>
    <n v="0.96"/>
    <x v="0"/>
    <n v="115"/>
    <n v="4665.5"/>
    <x v="1"/>
    <s v="USD"/>
    <n v="1348808400"/>
    <n v="1349326800"/>
    <b v="0"/>
    <b v="0"/>
    <x v="20"/>
    <x v="6"/>
    <x v="20"/>
  </r>
  <r>
    <n v="139"/>
    <x v="139"/>
    <s v="Down-sized empowering protocol"/>
    <n v="92100"/>
    <n v="19246"/>
    <n v="0.20896851248642778"/>
    <x v="0"/>
    <n v="326"/>
    <n v="9786"/>
    <x v="1"/>
    <s v="USD"/>
    <n v="1429592400"/>
    <n v="1430974800"/>
    <b v="0"/>
    <b v="1"/>
    <x v="8"/>
    <x v="2"/>
    <x v="8"/>
  </r>
  <r>
    <n v="140"/>
    <x v="140"/>
    <s v="Fully-configurable coherent Internet solution"/>
    <n v="5500"/>
    <n v="12274"/>
    <n v="2.2316363636363636"/>
    <x v="1"/>
    <n v="186"/>
    <n v="6230"/>
    <x v="1"/>
    <s v="USD"/>
    <n v="1519538400"/>
    <n v="1519970400"/>
    <b v="0"/>
    <b v="0"/>
    <x v="4"/>
    <x v="4"/>
    <x v="4"/>
  </r>
  <r>
    <n v="141"/>
    <x v="141"/>
    <s v="Distributed motivating algorithm"/>
    <n v="64300"/>
    <n v="65323"/>
    <n v="1.0159097978227061"/>
    <x v="1"/>
    <n v="1071"/>
    <n v="33197"/>
    <x v="1"/>
    <s v="USD"/>
    <n v="1434085200"/>
    <n v="1434603600"/>
    <b v="0"/>
    <b v="0"/>
    <x v="2"/>
    <x v="2"/>
    <x v="2"/>
  </r>
  <r>
    <n v="142"/>
    <x v="142"/>
    <s v="Expanded solution-oriented benchmark"/>
    <n v="5000"/>
    <n v="11502"/>
    <n v="2.3003999999999998"/>
    <x v="1"/>
    <n v="117"/>
    <n v="5809.5"/>
    <x v="1"/>
    <s v="USD"/>
    <n v="1333688400"/>
    <n v="1337230800"/>
    <b v="0"/>
    <b v="0"/>
    <x v="2"/>
    <x v="2"/>
    <x v="2"/>
  </r>
  <r>
    <n v="143"/>
    <x v="143"/>
    <s v="Implemented discrete secured line"/>
    <n v="5400"/>
    <n v="7322"/>
    <n v="1.355925925925926"/>
    <x v="1"/>
    <n v="70"/>
    <n v="3696"/>
    <x v="1"/>
    <s v="USD"/>
    <n v="1277701200"/>
    <n v="1279429200"/>
    <b v="0"/>
    <b v="0"/>
    <x v="7"/>
    <x v="1"/>
    <x v="7"/>
  </r>
  <r>
    <n v="144"/>
    <x v="144"/>
    <s v="Multi-lateral actuating installation"/>
    <n v="9000"/>
    <n v="11619"/>
    <n v="1.2909999999999999"/>
    <x v="1"/>
    <n v="135"/>
    <n v="5877"/>
    <x v="1"/>
    <s v="USD"/>
    <n v="1560747600"/>
    <n v="1561438800"/>
    <b v="0"/>
    <b v="0"/>
    <x v="3"/>
    <x v="3"/>
    <x v="3"/>
  </r>
  <r>
    <n v="145"/>
    <x v="145"/>
    <s v="Secured reciprocal array"/>
    <n v="25000"/>
    <n v="59128"/>
    <n v="2.3651200000000001"/>
    <x v="1"/>
    <n v="768"/>
    <n v="29948"/>
    <x v="5"/>
    <s v="CHF"/>
    <n v="1410066000"/>
    <n v="1410498000"/>
    <b v="0"/>
    <b v="0"/>
    <x v="8"/>
    <x v="2"/>
    <x v="8"/>
  </r>
  <r>
    <n v="146"/>
    <x v="146"/>
    <s v="Optional bandwidth-monitored middleware"/>
    <n v="8800"/>
    <n v="1518"/>
    <n v="0.17249999999999999"/>
    <x v="3"/>
    <n v="51"/>
    <n v="784.5"/>
    <x v="1"/>
    <s v="USD"/>
    <n v="1320732000"/>
    <n v="1322460000"/>
    <b v="0"/>
    <b v="0"/>
    <x v="3"/>
    <x v="3"/>
    <x v="3"/>
  </r>
  <r>
    <n v="147"/>
    <x v="147"/>
    <s v="Upgradable upward-trending workforce"/>
    <n v="8300"/>
    <n v="9337"/>
    <n v="1.1249397590361445"/>
    <x v="1"/>
    <n v="199"/>
    <n v="4768"/>
    <x v="1"/>
    <s v="USD"/>
    <n v="1465794000"/>
    <n v="1466312400"/>
    <b v="0"/>
    <b v="1"/>
    <x v="3"/>
    <x v="3"/>
    <x v="3"/>
  </r>
  <r>
    <n v="148"/>
    <x v="148"/>
    <s v="Upgradable hybrid capability"/>
    <n v="9300"/>
    <n v="11255"/>
    <n v="1.2102150537634409"/>
    <x v="1"/>
    <n v="107"/>
    <n v="5681"/>
    <x v="1"/>
    <s v="USD"/>
    <n v="1500958800"/>
    <n v="1501736400"/>
    <b v="0"/>
    <b v="0"/>
    <x v="8"/>
    <x v="2"/>
    <x v="8"/>
  </r>
  <r>
    <n v="149"/>
    <x v="149"/>
    <s v="Managed fresh-thinking flexibility"/>
    <n v="6200"/>
    <n v="13632"/>
    <n v="2.1987096774193549"/>
    <x v="1"/>
    <n v="195"/>
    <n v="6913.5"/>
    <x v="1"/>
    <s v="USD"/>
    <n v="1357020000"/>
    <n v="1361512800"/>
    <b v="0"/>
    <b v="0"/>
    <x v="7"/>
    <x v="1"/>
    <x v="7"/>
  </r>
  <r>
    <n v="150"/>
    <x v="150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x v="1"/>
  </r>
  <r>
    <n v="151"/>
    <x v="151"/>
    <s v="Customizable intermediate extranet"/>
    <n v="137200"/>
    <n v="88037"/>
    <n v="0.64166909620991253"/>
    <x v="0"/>
    <n v="1467"/>
    <n v="44752"/>
    <x v="1"/>
    <s v="USD"/>
    <n v="1402290000"/>
    <n v="1406696400"/>
    <b v="0"/>
    <b v="0"/>
    <x v="5"/>
    <x v="1"/>
    <x v="5"/>
  </r>
  <r>
    <n v="152"/>
    <x v="152"/>
    <s v="User-centric fault-tolerant task-force"/>
    <n v="41500"/>
    <n v="175573"/>
    <n v="4.2306746987951804"/>
    <x v="1"/>
    <n v="3376"/>
    <n v="89474.5"/>
    <x v="1"/>
    <s v="USD"/>
    <n v="1487311200"/>
    <n v="1487916000"/>
    <b v="0"/>
    <b v="0"/>
    <x v="7"/>
    <x v="1"/>
    <x v="7"/>
  </r>
  <r>
    <n v="153"/>
    <x v="153"/>
    <s v="Multi-tiered radical definition"/>
    <n v="189400"/>
    <n v="176112"/>
    <n v="0.92984160506863778"/>
    <x v="0"/>
    <n v="5681"/>
    <n v="90896.5"/>
    <x v="1"/>
    <s v="USD"/>
    <n v="1350622800"/>
    <n v="1351141200"/>
    <b v="0"/>
    <b v="0"/>
    <x v="3"/>
    <x v="3"/>
    <x v="3"/>
  </r>
  <r>
    <n v="154"/>
    <x v="154"/>
    <s v="Devolved foreground benchmark"/>
    <n v="171300"/>
    <n v="100650"/>
    <n v="0.58756567425569173"/>
    <x v="0"/>
    <n v="1059"/>
    <n v="50854.5"/>
    <x v="1"/>
    <s v="USD"/>
    <n v="1463029200"/>
    <n v="1465016400"/>
    <b v="0"/>
    <b v="1"/>
    <x v="7"/>
    <x v="1"/>
    <x v="7"/>
  </r>
  <r>
    <n v="155"/>
    <x v="155"/>
    <s v="Distributed eco-centric methodology"/>
    <n v="139500"/>
    <n v="90706"/>
    <n v="0.65022222222222226"/>
    <x v="0"/>
    <n v="1194"/>
    <n v="45950"/>
    <x v="1"/>
    <s v="USD"/>
    <n v="1269493200"/>
    <n v="1270789200"/>
    <b v="0"/>
    <b v="0"/>
    <x v="3"/>
    <x v="3"/>
    <x v="3"/>
  </r>
  <r>
    <n v="156"/>
    <x v="156"/>
    <s v="Streamlined encompassing encryption"/>
    <n v="36400"/>
    <n v="26914"/>
    <n v="0.73939560439560437"/>
    <x v="3"/>
    <n v="379"/>
    <n v="13646.5"/>
    <x v="2"/>
    <s v="AUD"/>
    <n v="1570251600"/>
    <n v="1572325200"/>
    <b v="0"/>
    <b v="0"/>
    <x v="1"/>
    <x v="1"/>
    <x v="1"/>
  </r>
  <r>
    <n v="157"/>
    <x v="157"/>
    <s v="User-friendly reciprocal initiative"/>
    <n v="4200"/>
    <n v="2212"/>
    <n v="0.52666666666666662"/>
    <x v="0"/>
    <n v="30"/>
    <n v="1121"/>
    <x v="2"/>
    <s v="AUD"/>
    <n v="1388383200"/>
    <n v="1389420000"/>
    <b v="0"/>
    <b v="0"/>
    <x v="14"/>
    <x v="7"/>
    <x v="14"/>
  </r>
  <r>
    <n v="158"/>
    <x v="158"/>
    <s v="Ergonomic fresh-thinking installation"/>
    <n v="2100"/>
    <n v="4640"/>
    <n v="2.2095238095238097"/>
    <x v="1"/>
    <n v="41"/>
    <n v="2340.5"/>
    <x v="1"/>
    <s v="USD"/>
    <n v="1449554400"/>
    <n v="1449640800"/>
    <b v="0"/>
    <b v="0"/>
    <x v="1"/>
    <x v="1"/>
    <x v="1"/>
  </r>
  <r>
    <n v="159"/>
    <x v="159"/>
    <s v="Robust explicit hardware"/>
    <n v="191200"/>
    <n v="191222"/>
    <n v="1.0001150627615063"/>
    <x v="1"/>
    <n v="1821"/>
    <n v="96521.5"/>
    <x v="1"/>
    <s v="USD"/>
    <n v="1553662800"/>
    <n v="1555218000"/>
    <b v="0"/>
    <b v="1"/>
    <x v="3"/>
    <x v="3"/>
    <x v="3"/>
  </r>
  <r>
    <n v="160"/>
    <x v="160"/>
    <s v="Stand-alone actuating support"/>
    <n v="8000"/>
    <n v="12985"/>
    <n v="1.6231249999999999"/>
    <x v="1"/>
    <n v="164"/>
    <n v="6574.5"/>
    <x v="1"/>
    <s v="USD"/>
    <n v="1556341200"/>
    <n v="1557723600"/>
    <b v="0"/>
    <b v="0"/>
    <x v="8"/>
    <x v="2"/>
    <x v="8"/>
  </r>
  <r>
    <n v="161"/>
    <x v="161"/>
    <s v="Cross-platform methodical process improvement"/>
    <n v="5500"/>
    <n v="4300"/>
    <n v="0.78181818181818186"/>
    <x v="0"/>
    <n v="75"/>
    <n v="2187.5"/>
    <x v="1"/>
    <s v="USD"/>
    <n v="1442984400"/>
    <n v="1443502800"/>
    <b v="0"/>
    <b v="1"/>
    <x v="2"/>
    <x v="2"/>
    <x v="2"/>
  </r>
  <r>
    <n v="162"/>
    <x v="162"/>
    <s v="Extended bottom-line open architecture"/>
    <n v="6100"/>
    <n v="9134"/>
    <n v="1.4973770491803278"/>
    <x v="1"/>
    <n v="157"/>
    <n v="4645.5"/>
    <x v="5"/>
    <s v="CHF"/>
    <n v="1544248800"/>
    <n v="1546840800"/>
    <b v="0"/>
    <b v="0"/>
    <x v="1"/>
    <x v="1"/>
    <x v="1"/>
  </r>
  <r>
    <n v="163"/>
    <x v="163"/>
    <s v="Extended reciprocal circuit"/>
    <n v="3500"/>
    <n v="8864"/>
    <n v="2.5325714285714285"/>
    <x v="1"/>
    <n v="246"/>
    <n v="4555"/>
    <x v="1"/>
    <s v="USD"/>
    <n v="1508475600"/>
    <n v="1512712800"/>
    <b v="0"/>
    <b v="1"/>
    <x v="14"/>
    <x v="7"/>
    <x v="14"/>
  </r>
  <r>
    <n v="164"/>
    <x v="164"/>
    <s v="Polarized human-resource protocol"/>
    <n v="150500"/>
    <n v="150755"/>
    <n v="1.0016943521594683"/>
    <x v="1"/>
    <n v="1396"/>
    <n v="76075.5"/>
    <x v="1"/>
    <s v="USD"/>
    <n v="1507438800"/>
    <n v="1507525200"/>
    <b v="0"/>
    <b v="0"/>
    <x v="3"/>
    <x v="3"/>
    <x v="3"/>
  </r>
  <r>
    <n v="165"/>
    <x v="165"/>
    <s v="Synergized radical product"/>
    <n v="90400"/>
    <n v="110279"/>
    <n v="1.2199004424778761"/>
    <x v="1"/>
    <n v="2506"/>
    <n v="56392.5"/>
    <x v="1"/>
    <s v="USD"/>
    <n v="1501563600"/>
    <n v="1504328400"/>
    <b v="0"/>
    <b v="0"/>
    <x v="2"/>
    <x v="2"/>
    <x v="2"/>
  </r>
  <r>
    <n v="166"/>
    <x v="166"/>
    <s v="Robust heuristic artificial intelligence"/>
    <n v="9800"/>
    <n v="13439"/>
    <n v="1.3713265306122449"/>
    <x v="1"/>
    <n v="244"/>
    <n v="6841.5"/>
    <x v="1"/>
    <s v="USD"/>
    <n v="1292997600"/>
    <n v="1293343200"/>
    <b v="0"/>
    <b v="0"/>
    <x v="14"/>
    <x v="7"/>
    <x v="14"/>
  </r>
  <r>
    <n v="167"/>
    <x v="167"/>
    <s v="Robust content-based emulation"/>
    <n v="2600"/>
    <n v="10804"/>
    <n v="4.155384615384615"/>
    <x v="1"/>
    <n v="146"/>
    <n v="5475"/>
    <x v="2"/>
    <s v="AUD"/>
    <n v="1370840400"/>
    <n v="1371704400"/>
    <b v="0"/>
    <b v="0"/>
    <x v="3"/>
    <x v="3"/>
    <x v="3"/>
  </r>
  <r>
    <n v="168"/>
    <x v="168"/>
    <s v="Ergonomic uniform open system"/>
    <n v="128100"/>
    <n v="40107"/>
    <n v="0.3130913348946136"/>
    <x v="0"/>
    <n v="955"/>
    <n v="20531"/>
    <x v="3"/>
    <s v="DKK"/>
    <n v="1550815200"/>
    <n v="1552798800"/>
    <b v="0"/>
    <b v="1"/>
    <x v="7"/>
    <x v="1"/>
    <x v="7"/>
  </r>
  <r>
    <n v="169"/>
    <x v="169"/>
    <s v="Profit-focused modular product"/>
    <n v="23300"/>
    <n v="98811"/>
    <n v="4.240815450643777"/>
    <x v="1"/>
    <n v="1267"/>
    <n v="50039"/>
    <x v="1"/>
    <s v="USD"/>
    <n v="1339909200"/>
    <n v="1342328400"/>
    <b v="0"/>
    <b v="1"/>
    <x v="12"/>
    <x v="4"/>
    <x v="12"/>
  </r>
  <r>
    <n v="170"/>
    <x v="170"/>
    <s v="Mandatory mobile product"/>
    <n v="188100"/>
    <n v="5528"/>
    <n v="2.9388623072833599E-2"/>
    <x v="0"/>
    <n v="67"/>
    <n v="2797.5"/>
    <x v="1"/>
    <s v="USD"/>
    <n v="1501736400"/>
    <n v="1502341200"/>
    <b v="0"/>
    <b v="0"/>
    <x v="7"/>
    <x v="1"/>
    <x v="7"/>
  </r>
  <r>
    <n v="171"/>
    <x v="171"/>
    <s v="Public-key 3rdgeneration budgetary management"/>
    <n v="4900"/>
    <n v="521"/>
    <n v="0.1063265306122449"/>
    <x v="0"/>
    <n v="5"/>
    <n v="263"/>
    <x v="1"/>
    <s v="USD"/>
    <n v="1395291600"/>
    <n v="1397192400"/>
    <b v="0"/>
    <b v="0"/>
    <x v="18"/>
    <x v="5"/>
    <x v="18"/>
  </r>
  <r>
    <n v="172"/>
    <x v="172"/>
    <s v="Centralized national firmware"/>
    <n v="800"/>
    <n v="663"/>
    <n v="0.82874999999999999"/>
    <x v="0"/>
    <n v="26"/>
    <n v="344.5"/>
    <x v="1"/>
    <s v="USD"/>
    <n v="1405746000"/>
    <n v="1407042000"/>
    <b v="0"/>
    <b v="1"/>
    <x v="4"/>
    <x v="4"/>
    <x v="4"/>
  </r>
  <r>
    <n v="173"/>
    <x v="173"/>
    <s v="Cross-group 4thgeneration middleware"/>
    <n v="96700"/>
    <n v="157635"/>
    <n v="1.6301447776628748"/>
    <x v="1"/>
    <n v="1561"/>
    <n v="79598"/>
    <x v="1"/>
    <s v="USD"/>
    <n v="1368853200"/>
    <n v="1369371600"/>
    <b v="0"/>
    <b v="0"/>
    <x v="3"/>
    <x v="3"/>
    <x v="3"/>
  </r>
  <r>
    <n v="174"/>
    <x v="174"/>
    <s v="Pre-emptive scalable access"/>
    <n v="600"/>
    <n v="5368"/>
    <n v="8.9466666666666672"/>
    <x v="1"/>
    <n v="48"/>
    <n v="2708"/>
    <x v="1"/>
    <s v="USD"/>
    <n v="1444021200"/>
    <n v="1444107600"/>
    <b v="0"/>
    <b v="1"/>
    <x v="8"/>
    <x v="2"/>
    <x v="8"/>
  </r>
  <r>
    <n v="175"/>
    <x v="175"/>
    <s v="Sharable intangible migration"/>
    <n v="181200"/>
    <n v="47459"/>
    <n v="0.26191501103752757"/>
    <x v="0"/>
    <n v="1130"/>
    <n v="24294.5"/>
    <x v="1"/>
    <s v="USD"/>
    <n v="1472619600"/>
    <n v="1474261200"/>
    <b v="0"/>
    <b v="0"/>
    <x v="3"/>
    <x v="3"/>
    <x v="3"/>
  </r>
  <r>
    <n v="176"/>
    <x v="176"/>
    <s v="Proactive scalable Graphical User Interface"/>
    <n v="115000"/>
    <n v="86060"/>
    <n v="0.74834782608695649"/>
    <x v="0"/>
    <n v="782"/>
    <n v="43421"/>
    <x v="1"/>
    <s v="USD"/>
    <n v="1472878800"/>
    <n v="1473656400"/>
    <b v="0"/>
    <b v="0"/>
    <x v="3"/>
    <x v="3"/>
    <x v="3"/>
  </r>
  <r>
    <n v="177"/>
    <x v="177"/>
    <s v="Digitized solution-oriented product"/>
    <n v="38800"/>
    <n v="161593"/>
    <n v="4.1647680412371137"/>
    <x v="1"/>
    <n v="2739"/>
    <n v="82166"/>
    <x v="1"/>
    <s v="USD"/>
    <n v="1289800800"/>
    <n v="1291960800"/>
    <b v="0"/>
    <b v="0"/>
    <x v="3"/>
    <x v="3"/>
    <x v="3"/>
  </r>
  <r>
    <n v="178"/>
    <x v="178"/>
    <s v="Triple-buffered cohesive structure"/>
    <n v="7200"/>
    <n v="6927"/>
    <n v="0.96208333333333329"/>
    <x v="0"/>
    <n v="210"/>
    <n v="3568.5"/>
    <x v="1"/>
    <s v="USD"/>
    <n v="1505970000"/>
    <n v="1506747600"/>
    <b v="0"/>
    <b v="0"/>
    <x v="0"/>
    <x v="0"/>
    <x v="0"/>
  </r>
  <r>
    <n v="179"/>
    <x v="179"/>
    <s v="Realigned human-resource orchestration"/>
    <n v="44500"/>
    <n v="159185"/>
    <n v="3.5771910112359548"/>
    <x v="1"/>
    <n v="3537"/>
    <n v="81361"/>
    <x v="0"/>
    <s v="CAD"/>
    <n v="1363496400"/>
    <n v="1363582800"/>
    <b v="0"/>
    <b v="1"/>
    <x v="3"/>
    <x v="3"/>
    <x v="3"/>
  </r>
  <r>
    <n v="180"/>
    <x v="180"/>
    <s v="Optional clear-thinking software"/>
    <n v="56000"/>
    <n v="172736"/>
    <n v="3.0845714285714285"/>
    <x v="1"/>
    <n v="2107"/>
    <n v="87421.5"/>
    <x v="2"/>
    <s v="AUD"/>
    <n v="1269234000"/>
    <n v="1269666000"/>
    <b v="0"/>
    <b v="0"/>
    <x v="8"/>
    <x v="2"/>
    <x v="8"/>
  </r>
  <r>
    <n v="181"/>
    <x v="181"/>
    <s v="Centralized global approach"/>
    <n v="8600"/>
    <n v="5315"/>
    <n v="0.61802325581395345"/>
    <x v="0"/>
    <n v="136"/>
    <n v="2725.5"/>
    <x v="1"/>
    <s v="USD"/>
    <n v="1507093200"/>
    <n v="1508648400"/>
    <b v="0"/>
    <b v="0"/>
    <x v="2"/>
    <x v="2"/>
    <x v="2"/>
  </r>
  <r>
    <n v="182"/>
    <x v="182"/>
    <s v="Reverse-engineered bandwidth-monitored contingency"/>
    <n v="27100"/>
    <n v="195750"/>
    <n v="7.2232472324723247"/>
    <x v="1"/>
    <n v="3318"/>
    <n v="99534"/>
    <x v="3"/>
    <s v="DKK"/>
    <n v="1560574800"/>
    <n v="1561957200"/>
    <b v="0"/>
    <b v="0"/>
    <x v="3"/>
    <x v="3"/>
    <x v="3"/>
  </r>
  <r>
    <n v="183"/>
    <x v="183"/>
    <s v="Pre-emptive bandwidth-monitored instruction set"/>
    <n v="5100"/>
    <n v="3525"/>
    <n v="0.69117647058823528"/>
    <x v="0"/>
    <n v="86"/>
    <n v="1805.5"/>
    <x v="0"/>
    <s v="CAD"/>
    <n v="1284008400"/>
    <n v="1285131600"/>
    <b v="0"/>
    <b v="0"/>
    <x v="1"/>
    <x v="1"/>
    <x v="1"/>
  </r>
  <r>
    <n v="184"/>
    <x v="184"/>
    <s v="Adaptive asynchronous emulation"/>
    <n v="3600"/>
    <n v="10550"/>
    <n v="2.9305555555555554"/>
    <x v="1"/>
    <n v="340"/>
    <n v="5445"/>
    <x v="1"/>
    <s v="USD"/>
    <n v="1556859600"/>
    <n v="1556946000"/>
    <b v="0"/>
    <b v="0"/>
    <x v="3"/>
    <x v="3"/>
    <x v="3"/>
  </r>
  <r>
    <n v="185"/>
    <x v="185"/>
    <s v="Innovative actuating conglomeration"/>
    <n v="1000"/>
    <n v="718"/>
    <n v="0.71799999999999997"/>
    <x v="0"/>
    <n v="19"/>
    <n v="368.5"/>
    <x v="1"/>
    <s v="USD"/>
    <n v="1526187600"/>
    <n v="1527138000"/>
    <b v="0"/>
    <b v="0"/>
    <x v="19"/>
    <x v="4"/>
    <x v="19"/>
  </r>
  <r>
    <n v="186"/>
    <x v="186"/>
    <s v="Grass-roots foreground policy"/>
    <n v="88800"/>
    <n v="28358"/>
    <n v="0.31934684684684683"/>
    <x v="0"/>
    <n v="886"/>
    <n v="14622"/>
    <x v="1"/>
    <s v="USD"/>
    <n v="1400821200"/>
    <n v="1402117200"/>
    <b v="0"/>
    <b v="0"/>
    <x v="3"/>
    <x v="3"/>
    <x v="3"/>
  </r>
  <r>
    <n v="187"/>
    <x v="187"/>
    <s v="Horizontal transitional paradigm"/>
    <n v="60200"/>
    <n v="138384"/>
    <n v="2.2987375415282392"/>
    <x v="1"/>
    <n v="1442"/>
    <n v="69913"/>
    <x v="0"/>
    <s v="CAD"/>
    <n v="1361599200"/>
    <n v="1364014800"/>
    <b v="0"/>
    <b v="1"/>
    <x v="12"/>
    <x v="4"/>
    <x v="12"/>
  </r>
  <r>
    <n v="188"/>
    <x v="188"/>
    <s v="Networked didactic info-mediaries"/>
    <n v="8200"/>
    <n v="2625"/>
    <n v="0.3201219512195122"/>
    <x v="0"/>
    <n v="35"/>
    <n v="1330"/>
    <x v="6"/>
    <s v="EUR"/>
    <n v="1417500000"/>
    <n v="1417586400"/>
    <b v="0"/>
    <b v="0"/>
    <x v="3"/>
    <x v="3"/>
    <x v="3"/>
  </r>
  <r>
    <n v="189"/>
    <x v="189"/>
    <s v="Switchable contextually-based access"/>
    <n v="191300"/>
    <n v="45004"/>
    <n v="0.23525352848928385"/>
    <x v="3"/>
    <n v="441"/>
    <n v="22722.5"/>
    <x v="1"/>
    <s v="USD"/>
    <n v="1457071200"/>
    <n v="1457071200"/>
    <b v="0"/>
    <b v="0"/>
    <x v="3"/>
    <x v="3"/>
    <x v="3"/>
  </r>
  <r>
    <n v="190"/>
    <x v="190"/>
    <s v="Up-sized dynamic throughput"/>
    <n v="3700"/>
    <n v="2538"/>
    <n v="0.68594594594594593"/>
    <x v="0"/>
    <n v="24"/>
    <n v="1281"/>
    <x v="1"/>
    <s v="USD"/>
    <n v="1370322000"/>
    <n v="1370408400"/>
    <b v="0"/>
    <b v="1"/>
    <x v="3"/>
    <x v="3"/>
    <x v="3"/>
  </r>
  <r>
    <n v="191"/>
    <x v="191"/>
    <s v="Mandatory reciprocal superstructure"/>
    <n v="8400"/>
    <n v="3188"/>
    <n v="0.37952380952380954"/>
    <x v="0"/>
    <n v="86"/>
    <n v="1637"/>
    <x v="6"/>
    <s v="EUR"/>
    <n v="1552366800"/>
    <n v="1552626000"/>
    <b v="0"/>
    <b v="0"/>
    <x v="3"/>
    <x v="3"/>
    <x v="3"/>
  </r>
  <r>
    <n v="192"/>
    <x v="192"/>
    <s v="Upgradable 4thgeneration productivity"/>
    <n v="42600"/>
    <n v="8517"/>
    <n v="0.19992957746478873"/>
    <x v="0"/>
    <n v="243"/>
    <n v="4380"/>
    <x v="1"/>
    <s v="USD"/>
    <n v="1403845200"/>
    <n v="1404190800"/>
    <b v="0"/>
    <b v="0"/>
    <x v="1"/>
    <x v="1"/>
    <x v="1"/>
  </r>
  <r>
    <n v="193"/>
    <x v="193"/>
    <s v="Progressive discrete hub"/>
    <n v="6600"/>
    <n v="3012"/>
    <n v="0.45636363636363636"/>
    <x v="0"/>
    <n v="65"/>
    <n v="1538.5"/>
    <x v="1"/>
    <s v="USD"/>
    <n v="1523163600"/>
    <n v="1523509200"/>
    <b v="1"/>
    <b v="0"/>
    <x v="7"/>
    <x v="1"/>
    <x v="7"/>
  </r>
  <r>
    <n v="194"/>
    <x v="194"/>
    <s v="Assimilated multi-tasking archive"/>
    <n v="7100"/>
    <n v="8716"/>
    <n v="1.227605633802817"/>
    <x v="1"/>
    <n v="126"/>
    <n v="4421"/>
    <x v="1"/>
    <s v="USD"/>
    <n v="1442206800"/>
    <n v="1443589200"/>
    <b v="0"/>
    <b v="0"/>
    <x v="16"/>
    <x v="1"/>
    <x v="16"/>
  </r>
  <r>
    <n v="195"/>
    <x v="195"/>
    <s v="Upgradable high-level solution"/>
    <n v="15800"/>
    <n v="57157"/>
    <n v="3.61753164556962"/>
    <x v="1"/>
    <n v="524"/>
    <n v="28840.5"/>
    <x v="1"/>
    <s v="USD"/>
    <n v="1532840400"/>
    <n v="1533445200"/>
    <b v="0"/>
    <b v="0"/>
    <x v="5"/>
    <x v="1"/>
    <x v="5"/>
  </r>
  <r>
    <n v="196"/>
    <x v="196"/>
    <s v="Organic bandwidth-monitored frame"/>
    <n v="8200"/>
    <n v="5178"/>
    <n v="0.63146341463414635"/>
    <x v="0"/>
    <n v="100"/>
    <n v="2639"/>
    <x v="3"/>
    <s v="DKK"/>
    <n v="1472878800"/>
    <n v="1474520400"/>
    <b v="0"/>
    <b v="0"/>
    <x v="8"/>
    <x v="2"/>
    <x v="8"/>
  </r>
  <r>
    <n v="197"/>
    <x v="197"/>
    <s v="Business-focused logistical framework"/>
    <n v="54700"/>
    <n v="163118"/>
    <n v="2.9820475319926874"/>
    <x v="1"/>
    <n v="1989"/>
    <n v="82553.5"/>
    <x v="1"/>
    <s v="USD"/>
    <n v="1498194000"/>
    <n v="1499403600"/>
    <b v="0"/>
    <b v="0"/>
    <x v="6"/>
    <x v="4"/>
    <x v="6"/>
  </r>
  <r>
    <n v="198"/>
    <x v="198"/>
    <s v="Universal multi-state capability"/>
    <n v="63200"/>
    <n v="6041"/>
    <n v="9.5585443037974685E-2"/>
    <x v="0"/>
    <n v="168"/>
    <n v="3104.5"/>
    <x v="1"/>
    <s v="USD"/>
    <n v="1281070800"/>
    <n v="1283576400"/>
    <b v="0"/>
    <b v="0"/>
    <x v="5"/>
    <x v="1"/>
    <x v="5"/>
  </r>
  <r>
    <n v="199"/>
    <x v="199"/>
    <s v="Digitized reciprocal infrastructure"/>
    <n v="1800"/>
    <n v="968"/>
    <n v="0.5377777777777778"/>
    <x v="0"/>
    <n v="13"/>
    <n v="490.5"/>
    <x v="1"/>
    <s v="USD"/>
    <n v="1436245200"/>
    <n v="1436590800"/>
    <b v="0"/>
    <b v="0"/>
    <x v="1"/>
    <x v="1"/>
    <x v="1"/>
  </r>
  <r>
    <n v="200"/>
    <x v="200"/>
    <s v="Reduced dedicated capability"/>
    <n v="100"/>
    <n v="2"/>
    <n v="0.02"/>
    <x v="0"/>
    <n v="1"/>
    <n v="1.5"/>
    <x v="0"/>
    <s v="CAD"/>
    <n v="1269493200"/>
    <n v="1270443600"/>
    <b v="0"/>
    <b v="0"/>
    <x v="3"/>
    <x v="3"/>
    <x v="3"/>
  </r>
  <r>
    <n v="201"/>
    <x v="201"/>
    <s v="Cross-platform bi-directional workforce"/>
    <n v="2100"/>
    <n v="14305"/>
    <n v="6.8119047619047617"/>
    <x v="1"/>
    <n v="157"/>
    <n v="7231"/>
    <x v="1"/>
    <s v="USD"/>
    <n v="1406264400"/>
    <n v="1407819600"/>
    <b v="0"/>
    <b v="0"/>
    <x v="2"/>
    <x v="2"/>
    <x v="2"/>
  </r>
  <r>
    <n v="202"/>
    <x v="202"/>
    <s v="Upgradable scalable methodology"/>
    <n v="8300"/>
    <n v="6543"/>
    <n v="0.78831325301204824"/>
    <x v="3"/>
    <n v="82"/>
    <n v="3312.5"/>
    <x v="1"/>
    <s v="USD"/>
    <n v="1317531600"/>
    <n v="1317877200"/>
    <b v="0"/>
    <b v="0"/>
    <x v="0"/>
    <x v="0"/>
    <x v="0"/>
  </r>
  <r>
    <n v="203"/>
    <x v="203"/>
    <s v="Customer-focused client-server service-desk"/>
    <n v="143900"/>
    <n v="193413"/>
    <n v="1.3440792216817234"/>
    <x v="1"/>
    <n v="4498"/>
    <n v="98955.5"/>
    <x v="2"/>
    <s v="AUD"/>
    <n v="1484632800"/>
    <n v="1484805600"/>
    <b v="0"/>
    <b v="0"/>
    <x v="3"/>
    <x v="3"/>
    <x v="3"/>
  </r>
  <r>
    <n v="204"/>
    <x v="204"/>
    <s v="Mandatory multimedia leverage"/>
    <n v="75000"/>
    <n v="2529"/>
    <n v="3.372E-2"/>
    <x v="0"/>
    <n v="40"/>
    <n v="1284.5"/>
    <x v="1"/>
    <s v="USD"/>
    <n v="1301806800"/>
    <n v="1302670800"/>
    <b v="0"/>
    <b v="0"/>
    <x v="17"/>
    <x v="1"/>
    <x v="17"/>
  </r>
  <r>
    <n v="205"/>
    <x v="205"/>
    <s v="Focused analyzing circuit"/>
    <n v="1300"/>
    <n v="5614"/>
    <n v="4.3184615384615386"/>
    <x v="1"/>
    <n v="80"/>
    <n v="2847"/>
    <x v="1"/>
    <s v="USD"/>
    <n v="1539752400"/>
    <n v="1540789200"/>
    <b v="1"/>
    <b v="0"/>
    <x v="3"/>
    <x v="3"/>
    <x v="3"/>
  </r>
  <r>
    <n v="206"/>
    <x v="206"/>
    <s v="Fundamental grid-enabled strategy"/>
    <n v="9000"/>
    <n v="3496"/>
    <n v="0.38844444444444443"/>
    <x v="3"/>
    <n v="57"/>
    <n v="1776.5"/>
    <x v="1"/>
    <s v="USD"/>
    <n v="1267250400"/>
    <n v="1268028000"/>
    <b v="0"/>
    <b v="0"/>
    <x v="13"/>
    <x v="5"/>
    <x v="13"/>
  </r>
  <r>
    <n v="207"/>
    <x v="207"/>
    <s v="Digitized 5thgeneration knowledgebase"/>
    <n v="1000"/>
    <n v="4257"/>
    <n v="4.2569999999999997"/>
    <x v="1"/>
    <n v="43"/>
    <n v="2150"/>
    <x v="1"/>
    <s v="USD"/>
    <n v="1535432400"/>
    <n v="1537160400"/>
    <b v="0"/>
    <b v="1"/>
    <x v="1"/>
    <x v="1"/>
    <x v="1"/>
  </r>
  <r>
    <n v="208"/>
    <x v="208"/>
    <s v="Mandatory multi-tasking encryption"/>
    <n v="196900"/>
    <n v="199110"/>
    <n v="1.0112239715591671"/>
    <x v="1"/>
    <n v="2053"/>
    <n v="100581.5"/>
    <x v="1"/>
    <s v="USD"/>
    <n v="1510207200"/>
    <n v="1512280800"/>
    <b v="0"/>
    <b v="0"/>
    <x v="4"/>
    <x v="4"/>
    <x v="4"/>
  </r>
  <r>
    <n v="209"/>
    <x v="209"/>
    <s v="Distributed system-worthy application"/>
    <n v="194500"/>
    <n v="41212"/>
    <n v="0.21188688946015424"/>
    <x v="2"/>
    <n v="808"/>
    <n v="21010"/>
    <x v="2"/>
    <s v="AUD"/>
    <n v="1462510800"/>
    <n v="1463115600"/>
    <b v="0"/>
    <b v="0"/>
    <x v="4"/>
    <x v="4"/>
    <x v="4"/>
  </r>
  <r>
    <n v="210"/>
    <x v="210"/>
    <s v="Synergistic tertiary time-frame"/>
    <n v="9400"/>
    <n v="6338"/>
    <n v="0.67425531914893622"/>
    <x v="0"/>
    <n v="226"/>
    <n v="3282"/>
    <x v="3"/>
    <s v="DKK"/>
    <n v="1488520800"/>
    <n v="1490850000"/>
    <b v="0"/>
    <b v="0"/>
    <x v="22"/>
    <x v="4"/>
    <x v="22"/>
  </r>
  <r>
    <n v="211"/>
    <x v="211"/>
    <s v="Customer-focused impactful benchmark"/>
    <n v="104400"/>
    <n v="99100"/>
    <n v="0.9492337164750958"/>
    <x v="0"/>
    <n v="1625"/>
    <n v="50362.5"/>
    <x v="1"/>
    <s v="USD"/>
    <n v="1377579600"/>
    <n v="1379653200"/>
    <b v="0"/>
    <b v="0"/>
    <x v="3"/>
    <x v="3"/>
    <x v="3"/>
  </r>
  <r>
    <n v="212"/>
    <x v="212"/>
    <s v="Profound next generation infrastructure"/>
    <n v="8100"/>
    <n v="12300"/>
    <n v="1.5185185185185186"/>
    <x v="1"/>
    <n v="168"/>
    <n v="6234"/>
    <x v="1"/>
    <s v="USD"/>
    <n v="1576389600"/>
    <n v="1580364000"/>
    <b v="0"/>
    <b v="0"/>
    <x v="3"/>
    <x v="3"/>
    <x v="3"/>
  </r>
  <r>
    <n v="213"/>
    <x v="213"/>
    <s v="Face-to-face encompassing info-mediaries"/>
    <n v="87900"/>
    <n v="171549"/>
    <n v="1.9516382252559727"/>
    <x v="1"/>
    <n v="4289"/>
    <n v="87919"/>
    <x v="1"/>
    <s v="USD"/>
    <n v="1289019600"/>
    <n v="1289714400"/>
    <b v="0"/>
    <b v="1"/>
    <x v="7"/>
    <x v="1"/>
    <x v="7"/>
  </r>
  <r>
    <n v="214"/>
    <x v="214"/>
    <s v="Open-source fresh-thinking policy"/>
    <n v="1400"/>
    <n v="14324"/>
    <n v="10.231428571428571"/>
    <x v="1"/>
    <n v="165"/>
    <n v="7244.5"/>
    <x v="1"/>
    <s v="USD"/>
    <n v="1282194000"/>
    <n v="1282712400"/>
    <b v="0"/>
    <b v="0"/>
    <x v="1"/>
    <x v="1"/>
    <x v="1"/>
  </r>
  <r>
    <n v="215"/>
    <x v="215"/>
    <s v="Extended 24/7 implementation"/>
    <n v="156800"/>
    <n v="6024"/>
    <n v="3.8418367346938778E-2"/>
    <x v="0"/>
    <n v="143"/>
    <n v="3083.5"/>
    <x v="1"/>
    <s v="USD"/>
    <n v="1550037600"/>
    <n v="1550210400"/>
    <b v="0"/>
    <b v="0"/>
    <x v="3"/>
    <x v="3"/>
    <x v="3"/>
  </r>
  <r>
    <n v="216"/>
    <x v="216"/>
    <s v="Organic dynamic algorithm"/>
    <n v="121700"/>
    <n v="188721"/>
    <n v="1.5507066557107643"/>
    <x v="1"/>
    <n v="1815"/>
    <n v="95268"/>
    <x v="1"/>
    <s v="USD"/>
    <n v="1321941600"/>
    <n v="1322114400"/>
    <b v="0"/>
    <b v="0"/>
    <x v="3"/>
    <x v="3"/>
    <x v="3"/>
  </r>
  <r>
    <n v="217"/>
    <x v="217"/>
    <s v="Organic multi-tasking focus group"/>
    <n v="129400"/>
    <n v="57911"/>
    <n v="0.44753477588871715"/>
    <x v="0"/>
    <n v="934"/>
    <n v="29422.5"/>
    <x v="1"/>
    <s v="USD"/>
    <n v="1556427600"/>
    <n v="1557205200"/>
    <b v="0"/>
    <b v="0"/>
    <x v="22"/>
    <x v="4"/>
    <x v="22"/>
  </r>
  <r>
    <n v="218"/>
    <x v="218"/>
    <s v="Adaptive logistical initiative"/>
    <n v="5700"/>
    <n v="12309"/>
    <n v="2.1594736842105262"/>
    <x v="1"/>
    <n v="397"/>
    <n v="6353"/>
    <x v="4"/>
    <s v="GBP"/>
    <n v="1320991200"/>
    <n v="1323928800"/>
    <b v="0"/>
    <b v="1"/>
    <x v="12"/>
    <x v="4"/>
    <x v="12"/>
  </r>
  <r>
    <n v="219"/>
    <x v="219"/>
    <s v="Stand-alone mobile customer loyalty"/>
    <n v="41700"/>
    <n v="138497"/>
    <n v="3.3212709832134291"/>
    <x v="1"/>
    <n v="1539"/>
    <n v="70018"/>
    <x v="1"/>
    <s v="USD"/>
    <n v="1345093200"/>
    <n v="1346130000"/>
    <b v="0"/>
    <b v="0"/>
    <x v="10"/>
    <x v="4"/>
    <x v="10"/>
  </r>
  <r>
    <n v="220"/>
    <x v="220"/>
    <s v="Focused composite approach"/>
    <n v="7900"/>
    <n v="667"/>
    <n v="8.4430379746835441E-2"/>
    <x v="0"/>
    <n v="17"/>
    <n v="342"/>
    <x v="1"/>
    <s v="USD"/>
    <n v="1309496400"/>
    <n v="1311051600"/>
    <b v="1"/>
    <b v="0"/>
    <x v="3"/>
    <x v="3"/>
    <x v="3"/>
  </r>
  <r>
    <n v="221"/>
    <x v="221"/>
    <s v="Face-to-face clear-thinking Local Area Network"/>
    <n v="121500"/>
    <n v="119830"/>
    <n v="0.9862551440329218"/>
    <x v="0"/>
    <n v="2179"/>
    <n v="61004.5"/>
    <x v="1"/>
    <s v="USD"/>
    <n v="1340254800"/>
    <n v="1340427600"/>
    <b v="1"/>
    <b v="0"/>
    <x v="0"/>
    <x v="0"/>
    <x v="0"/>
  </r>
  <r>
    <n v="222"/>
    <x v="222"/>
    <s v="Cross-group cohesive circuit"/>
    <n v="4800"/>
    <n v="6623"/>
    <n v="1.3797916666666667"/>
    <x v="1"/>
    <n v="138"/>
    <n v="3380.5"/>
    <x v="1"/>
    <s v="USD"/>
    <n v="1412226000"/>
    <n v="1412312400"/>
    <b v="0"/>
    <b v="0"/>
    <x v="14"/>
    <x v="7"/>
    <x v="14"/>
  </r>
  <r>
    <n v="223"/>
    <x v="223"/>
    <s v="Synergistic explicit capability"/>
    <n v="87300"/>
    <n v="81897"/>
    <n v="0.93810996563573879"/>
    <x v="0"/>
    <n v="931"/>
    <n v="41414"/>
    <x v="1"/>
    <s v="USD"/>
    <n v="1458104400"/>
    <n v="1459314000"/>
    <b v="0"/>
    <b v="0"/>
    <x v="3"/>
    <x v="3"/>
    <x v="3"/>
  </r>
  <r>
    <n v="224"/>
    <x v="224"/>
    <s v="Diverse analyzing definition"/>
    <n v="46300"/>
    <n v="186885"/>
    <n v="4.0363930885529156"/>
    <x v="1"/>
    <n v="3594"/>
    <n v="95239.5"/>
    <x v="1"/>
    <s v="USD"/>
    <n v="1411534800"/>
    <n v="1415426400"/>
    <b v="0"/>
    <b v="0"/>
    <x v="22"/>
    <x v="4"/>
    <x v="22"/>
  </r>
  <r>
    <n v="225"/>
    <x v="225"/>
    <s v="Enterprise-wide reciprocal success"/>
    <n v="67800"/>
    <n v="176398"/>
    <n v="2.6017404129793511"/>
    <x v="1"/>
    <n v="5880"/>
    <n v="91139"/>
    <x v="1"/>
    <s v="USD"/>
    <n v="1399093200"/>
    <n v="1399093200"/>
    <b v="1"/>
    <b v="0"/>
    <x v="1"/>
    <x v="1"/>
    <x v="1"/>
  </r>
  <r>
    <n v="226"/>
    <x v="102"/>
    <s v="Progressive neutral middleware"/>
    <n v="3000"/>
    <n v="10999"/>
    <n v="3.6663333333333332"/>
    <x v="1"/>
    <n v="112"/>
    <n v="5555.5"/>
    <x v="1"/>
    <s v="USD"/>
    <n v="1270702800"/>
    <n v="1273899600"/>
    <b v="0"/>
    <b v="0"/>
    <x v="14"/>
    <x v="7"/>
    <x v="14"/>
  </r>
  <r>
    <n v="227"/>
    <x v="226"/>
    <s v="Intuitive exuding process improvement"/>
    <n v="60900"/>
    <n v="102751"/>
    <n v="1.687208538587849"/>
    <x v="1"/>
    <n v="943"/>
    <n v="51847"/>
    <x v="1"/>
    <s v="USD"/>
    <n v="1431666000"/>
    <n v="1432184400"/>
    <b v="0"/>
    <b v="0"/>
    <x v="20"/>
    <x v="6"/>
    <x v="20"/>
  </r>
  <r>
    <n v="228"/>
    <x v="227"/>
    <s v="Exclusive real-time protocol"/>
    <n v="137900"/>
    <n v="165352"/>
    <n v="1.1990717911530093"/>
    <x v="1"/>
    <n v="2468"/>
    <n v="83910"/>
    <x v="1"/>
    <s v="USD"/>
    <n v="1472619600"/>
    <n v="1474779600"/>
    <b v="0"/>
    <b v="0"/>
    <x v="10"/>
    <x v="4"/>
    <x v="10"/>
  </r>
  <r>
    <n v="229"/>
    <x v="228"/>
    <s v="Extended encompassing application"/>
    <n v="85600"/>
    <n v="165798"/>
    <n v="1.936892523364486"/>
    <x v="1"/>
    <n v="2551"/>
    <n v="84174.5"/>
    <x v="1"/>
    <s v="USD"/>
    <n v="1496293200"/>
    <n v="1500440400"/>
    <b v="0"/>
    <b v="1"/>
    <x v="20"/>
    <x v="6"/>
    <x v="20"/>
  </r>
  <r>
    <n v="230"/>
    <x v="229"/>
    <s v="Progressive value-added ability"/>
    <n v="2400"/>
    <n v="10084"/>
    <n v="4.2016666666666671"/>
    <x v="1"/>
    <n v="101"/>
    <n v="5092.5"/>
    <x v="1"/>
    <s v="USD"/>
    <n v="1575612000"/>
    <n v="1575612000"/>
    <b v="0"/>
    <b v="0"/>
    <x v="11"/>
    <x v="6"/>
    <x v="11"/>
  </r>
  <r>
    <n v="231"/>
    <x v="230"/>
    <s v="Cross-platform uniform hardware"/>
    <n v="7200"/>
    <n v="5523"/>
    <n v="0.76708333333333334"/>
    <x v="3"/>
    <n v="67"/>
    <n v="2795"/>
    <x v="1"/>
    <s v="USD"/>
    <n v="1369112400"/>
    <n v="1374123600"/>
    <b v="0"/>
    <b v="0"/>
    <x v="3"/>
    <x v="3"/>
    <x v="3"/>
  </r>
  <r>
    <n v="232"/>
    <x v="231"/>
    <s v="Progressive secondary portal"/>
    <n v="3400"/>
    <n v="5823"/>
    <n v="1.7126470588235294"/>
    <x v="1"/>
    <n v="92"/>
    <n v="2957.5"/>
    <x v="1"/>
    <s v="USD"/>
    <n v="1469422800"/>
    <n v="1469509200"/>
    <b v="0"/>
    <b v="0"/>
    <x v="3"/>
    <x v="3"/>
    <x v="3"/>
  </r>
  <r>
    <n v="233"/>
    <x v="232"/>
    <s v="Multi-lateral national adapter"/>
    <n v="3800"/>
    <n v="6000"/>
    <n v="1.5789473684210527"/>
    <x v="1"/>
    <n v="62"/>
    <n v="3031"/>
    <x v="1"/>
    <s v="USD"/>
    <n v="1307854800"/>
    <n v="1309237200"/>
    <b v="0"/>
    <b v="0"/>
    <x v="10"/>
    <x v="4"/>
    <x v="10"/>
  </r>
  <r>
    <n v="234"/>
    <x v="233"/>
    <s v="Enterprise-wide motivating matrices"/>
    <n v="7500"/>
    <n v="8181"/>
    <n v="1.0908"/>
    <x v="1"/>
    <n v="149"/>
    <n v="4165"/>
    <x v="6"/>
    <s v="EUR"/>
    <n v="1503378000"/>
    <n v="1503982800"/>
    <b v="0"/>
    <b v="1"/>
    <x v="11"/>
    <x v="6"/>
    <x v="11"/>
  </r>
  <r>
    <n v="235"/>
    <x v="234"/>
    <s v="Polarized upward-trending Local Area Network"/>
    <n v="8600"/>
    <n v="3589"/>
    <n v="0.41732558139534881"/>
    <x v="0"/>
    <n v="92"/>
    <n v="1840.5"/>
    <x v="1"/>
    <s v="USD"/>
    <n v="1486965600"/>
    <n v="1487397600"/>
    <b v="0"/>
    <b v="0"/>
    <x v="10"/>
    <x v="4"/>
    <x v="10"/>
  </r>
  <r>
    <n v="236"/>
    <x v="235"/>
    <s v="Object-based directional function"/>
    <n v="39500"/>
    <n v="4323"/>
    <n v="0.10944303797468355"/>
    <x v="0"/>
    <n v="57"/>
    <n v="2190"/>
    <x v="2"/>
    <s v="AUD"/>
    <n v="1561438800"/>
    <n v="1562043600"/>
    <b v="0"/>
    <b v="1"/>
    <x v="1"/>
    <x v="1"/>
    <x v="1"/>
  </r>
  <r>
    <n v="237"/>
    <x v="236"/>
    <s v="Re-contextualized tangible open architecture"/>
    <n v="9300"/>
    <n v="14822"/>
    <n v="1.593763440860215"/>
    <x v="1"/>
    <n v="329"/>
    <n v="7575.5"/>
    <x v="1"/>
    <s v="USD"/>
    <n v="1398402000"/>
    <n v="1398574800"/>
    <b v="0"/>
    <b v="0"/>
    <x v="10"/>
    <x v="4"/>
    <x v="10"/>
  </r>
  <r>
    <n v="238"/>
    <x v="237"/>
    <s v="Distributed systemic adapter"/>
    <n v="2400"/>
    <n v="10138"/>
    <n v="4.2241666666666671"/>
    <x v="1"/>
    <n v="97"/>
    <n v="5117.5"/>
    <x v="3"/>
    <s v="DKK"/>
    <n v="1513231200"/>
    <n v="1515391200"/>
    <b v="0"/>
    <b v="1"/>
    <x v="3"/>
    <x v="3"/>
    <x v="3"/>
  </r>
  <r>
    <n v="239"/>
    <x v="238"/>
    <s v="Networked web-enabled instruction set"/>
    <n v="3200"/>
    <n v="3127"/>
    <n v="0.97718749999999999"/>
    <x v="0"/>
    <n v="41"/>
    <n v="1584"/>
    <x v="1"/>
    <s v="USD"/>
    <n v="1440824400"/>
    <n v="1441170000"/>
    <b v="0"/>
    <b v="0"/>
    <x v="8"/>
    <x v="2"/>
    <x v="8"/>
  </r>
  <r>
    <n v="240"/>
    <x v="239"/>
    <s v="Vision-oriented dynamic service-desk"/>
    <n v="29400"/>
    <n v="123124"/>
    <n v="4.1878911564625847"/>
    <x v="1"/>
    <n v="1784"/>
    <n v="62454"/>
    <x v="1"/>
    <s v="USD"/>
    <n v="1281070800"/>
    <n v="1281157200"/>
    <b v="0"/>
    <b v="0"/>
    <x v="3"/>
    <x v="3"/>
    <x v="3"/>
  </r>
  <r>
    <n v="241"/>
    <x v="240"/>
    <s v="Vision-oriented actuating open system"/>
    <n v="168500"/>
    <n v="171729"/>
    <n v="1.0191632047477746"/>
    <x v="1"/>
    <n v="1684"/>
    <n v="86706.5"/>
    <x v="2"/>
    <s v="AUD"/>
    <n v="1397365200"/>
    <n v="1398229200"/>
    <b v="0"/>
    <b v="1"/>
    <x v="9"/>
    <x v="5"/>
    <x v="9"/>
  </r>
  <r>
    <n v="242"/>
    <x v="241"/>
    <s v="Sharable scalable core"/>
    <n v="8400"/>
    <n v="10729"/>
    <n v="1.2772619047619047"/>
    <x v="1"/>
    <n v="250"/>
    <n v="5489.5"/>
    <x v="1"/>
    <s v="USD"/>
    <n v="1494392400"/>
    <n v="1495256400"/>
    <b v="0"/>
    <b v="1"/>
    <x v="1"/>
    <x v="1"/>
    <x v="1"/>
  </r>
  <r>
    <n v="243"/>
    <x v="242"/>
    <s v="Customer-focused attitude-oriented function"/>
    <n v="2300"/>
    <n v="10240"/>
    <n v="4.4521739130434783"/>
    <x v="1"/>
    <n v="238"/>
    <n v="5239"/>
    <x v="1"/>
    <s v="USD"/>
    <n v="1520143200"/>
    <n v="1520402400"/>
    <b v="0"/>
    <b v="0"/>
    <x v="3"/>
    <x v="3"/>
    <x v="3"/>
  </r>
  <r>
    <n v="244"/>
    <x v="243"/>
    <s v="Reverse-engineered system-worthy extranet"/>
    <n v="700"/>
    <n v="3988"/>
    <n v="5.6971428571428575"/>
    <x v="1"/>
    <n v="53"/>
    <n v="2020.5"/>
    <x v="1"/>
    <s v="USD"/>
    <n v="1405314000"/>
    <n v="1409806800"/>
    <b v="0"/>
    <b v="0"/>
    <x v="3"/>
    <x v="3"/>
    <x v="3"/>
  </r>
  <r>
    <n v="245"/>
    <x v="244"/>
    <s v="Re-engineered systematic monitoring"/>
    <n v="2900"/>
    <n v="14771"/>
    <n v="5.0934482758620687"/>
    <x v="1"/>
    <n v="214"/>
    <n v="7492.5"/>
    <x v="1"/>
    <s v="USD"/>
    <n v="1396846800"/>
    <n v="1396933200"/>
    <b v="0"/>
    <b v="0"/>
    <x v="3"/>
    <x v="3"/>
    <x v="3"/>
  </r>
  <r>
    <n v="246"/>
    <x v="245"/>
    <s v="Seamless value-added standardization"/>
    <n v="4500"/>
    <n v="14649"/>
    <n v="3.2553333333333332"/>
    <x v="1"/>
    <n v="222"/>
    <n v="7435.5"/>
    <x v="1"/>
    <s v="USD"/>
    <n v="1375678800"/>
    <n v="1376024400"/>
    <b v="0"/>
    <b v="0"/>
    <x v="2"/>
    <x v="2"/>
    <x v="2"/>
  </r>
  <r>
    <n v="247"/>
    <x v="246"/>
    <s v="Triple-buffered fresh-thinking frame"/>
    <n v="19800"/>
    <n v="184658"/>
    <n v="9.3261616161616168"/>
    <x v="1"/>
    <n v="1884"/>
    <n v="93271"/>
    <x v="1"/>
    <s v="USD"/>
    <n v="1482386400"/>
    <n v="1483682400"/>
    <b v="0"/>
    <b v="1"/>
    <x v="13"/>
    <x v="5"/>
    <x v="13"/>
  </r>
  <r>
    <n v="248"/>
    <x v="247"/>
    <s v="Streamlined holistic knowledgebase"/>
    <n v="6200"/>
    <n v="13103"/>
    <n v="2.1133870967741935"/>
    <x v="1"/>
    <n v="218"/>
    <n v="6660.5"/>
    <x v="2"/>
    <s v="AUD"/>
    <n v="1420005600"/>
    <n v="1420437600"/>
    <b v="0"/>
    <b v="0"/>
    <x v="20"/>
    <x v="6"/>
    <x v="20"/>
  </r>
  <r>
    <n v="249"/>
    <x v="248"/>
    <s v="Up-sized intermediate website"/>
    <n v="61500"/>
    <n v="168095"/>
    <n v="2.7332520325203253"/>
    <x v="1"/>
    <n v="6465"/>
    <n v="87280"/>
    <x v="1"/>
    <s v="USD"/>
    <n v="1420178400"/>
    <n v="1420783200"/>
    <b v="0"/>
    <b v="0"/>
    <x v="18"/>
    <x v="5"/>
    <x v="18"/>
  </r>
  <r>
    <n v="250"/>
    <x v="249"/>
    <s v="Future-proofed directional synergy"/>
    <n v="100"/>
    <n v="3"/>
    <n v="0.03"/>
    <x v="0"/>
    <n v="1"/>
    <n v="2"/>
    <x v="1"/>
    <s v="USD"/>
    <n v="1264399200"/>
    <n v="1267423200"/>
    <b v="0"/>
    <b v="0"/>
    <x v="1"/>
    <x v="1"/>
    <x v="1"/>
  </r>
  <r>
    <n v="251"/>
    <x v="250"/>
    <s v="Enhanced user-facing function"/>
    <n v="7100"/>
    <n v="3840"/>
    <n v="0.54084507042253516"/>
    <x v="0"/>
    <n v="101"/>
    <n v="1970.5"/>
    <x v="1"/>
    <s v="USD"/>
    <n v="1355032800"/>
    <n v="1355205600"/>
    <b v="0"/>
    <b v="0"/>
    <x v="3"/>
    <x v="3"/>
    <x v="3"/>
  </r>
  <r>
    <n v="252"/>
    <x v="251"/>
    <s v="Operative bandwidth-monitored interface"/>
    <n v="1000"/>
    <n v="6263"/>
    <n v="6.2629999999999999"/>
    <x v="1"/>
    <n v="59"/>
    <n v="3161"/>
    <x v="1"/>
    <s v="USD"/>
    <n v="1382677200"/>
    <n v="1383109200"/>
    <b v="0"/>
    <b v="0"/>
    <x v="3"/>
    <x v="3"/>
    <x v="3"/>
  </r>
  <r>
    <n v="253"/>
    <x v="252"/>
    <s v="Upgradable multi-state instruction set"/>
    <n v="121500"/>
    <n v="108161"/>
    <n v="0.8902139917695473"/>
    <x v="0"/>
    <n v="1335"/>
    <n v="54748"/>
    <x v="0"/>
    <s v="CAD"/>
    <n v="1302238800"/>
    <n v="1303275600"/>
    <b v="0"/>
    <b v="0"/>
    <x v="6"/>
    <x v="4"/>
    <x v="6"/>
  </r>
  <r>
    <n v="254"/>
    <x v="253"/>
    <s v="De-engineered static Local Area Network"/>
    <n v="4600"/>
    <n v="8505"/>
    <n v="1.8489130434782608"/>
    <x v="1"/>
    <n v="88"/>
    <n v="4296.5"/>
    <x v="1"/>
    <s v="USD"/>
    <n v="1487656800"/>
    <n v="1487829600"/>
    <b v="0"/>
    <b v="0"/>
    <x v="9"/>
    <x v="5"/>
    <x v="9"/>
  </r>
  <r>
    <n v="255"/>
    <x v="254"/>
    <s v="Upgradable grid-enabled superstructure"/>
    <n v="80500"/>
    <n v="96735"/>
    <n v="1.2016770186335404"/>
    <x v="1"/>
    <n v="1697"/>
    <n v="49216"/>
    <x v="1"/>
    <s v="USD"/>
    <n v="1297836000"/>
    <n v="1298268000"/>
    <b v="0"/>
    <b v="1"/>
    <x v="1"/>
    <x v="1"/>
    <x v="1"/>
  </r>
  <r>
    <n v="256"/>
    <x v="255"/>
    <s v="Optimized actuating toolset"/>
    <n v="4100"/>
    <n v="959"/>
    <n v="0.23390243902439026"/>
    <x v="0"/>
    <n v="15"/>
    <n v="487"/>
    <x v="4"/>
    <s v="GBP"/>
    <n v="1453615200"/>
    <n v="1456812000"/>
    <b v="0"/>
    <b v="0"/>
    <x v="1"/>
    <x v="1"/>
    <x v="1"/>
  </r>
  <r>
    <n v="257"/>
    <x v="256"/>
    <s v="Decentralized exuding strategy"/>
    <n v="5700"/>
    <n v="8322"/>
    <n v="1.46"/>
    <x v="1"/>
    <n v="92"/>
    <n v="4207"/>
    <x v="1"/>
    <s v="USD"/>
    <n v="1362463200"/>
    <n v="1363669200"/>
    <b v="0"/>
    <b v="0"/>
    <x v="3"/>
    <x v="3"/>
    <x v="3"/>
  </r>
  <r>
    <n v="258"/>
    <x v="257"/>
    <s v="Assimilated coherent hardware"/>
    <n v="5000"/>
    <n v="13424"/>
    <n v="2.6848000000000001"/>
    <x v="1"/>
    <n v="186"/>
    <n v="6805"/>
    <x v="1"/>
    <s v="USD"/>
    <n v="1481176800"/>
    <n v="1482904800"/>
    <b v="0"/>
    <b v="1"/>
    <x v="3"/>
    <x v="3"/>
    <x v="3"/>
  </r>
  <r>
    <n v="259"/>
    <x v="258"/>
    <s v="Multi-channeled responsive implementation"/>
    <n v="1800"/>
    <n v="10755"/>
    <n v="5.9749999999999996"/>
    <x v="1"/>
    <n v="138"/>
    <n v="5446.5"/>
    <x v="1"/>
    <s v="USD"/>
    <n v="1354946400"/>
    <n v="1356588000"/>
    <b v="1"/>
    <b v="0"/>
    <x v="14"/>
    <x v="7"/>
    <x v="14"/>
  </r>
  <r>
    <n v="260"/>
    <x v="259"/>
    <s v="Centralized modular initiative"/>
    <n v="6300"/>
    <n v="9935"/>
    <n v="1.5769841269841269"/>
    <x v="1"/>
    <n v="261"/>
    <n v="5098"/>
    <x v="1"/>
    <s v="USD"/>
    <n v="1348808400"/>
    <n v="1349845200"/>
    <b v="0"/>
    <b v="0"/>
    <x v="1"/>
    <x v="1"/>
    <x v="1"/>
  </r>
  <r>
    <n v="261"/>
    <x v="260"/>
    <s v="Reverse-engineered cohesive migration"/>
    <n v="84300"/>
    <n v="26303"/>
    <n v="0.31201660735468567"/>
    <x v="0"/>
    <n v="454"/>
    <n v="13378.5"/>
    <x v="1"/>
    <s v="USD"/>
    <n v="1282712400"/>
    <n v="1283058000"/>
    <b v="0"/>
    <b v="1"/>
    <x v="1"/>
    <x v="1"/>
    <x v="1"/>
  </r>
  <r>
    <n v="262"/>
    <x v="261"/>
    <s v="Compatible multimedia hub"/>
    <n v="1700"/>
    <n v="5328"/>
    <n v="3.1341176470588237"/>
    <x v="1"/>
    <n v="107"/>
    <n v="2717.5"/>
    <x v="1"/>
    <s v="USD"/>
    <n v="1301979600"/>
    <n v="1304226000"/>
    <b v="0"/>
    <b v="1"/>
    <x v="7"/>
    <x v="1"/>
    <x v="7"/>
  </r>
  <r>
    <n v="263"/>
    <x v="262"/>
    <s v="Organic eco-centric success"/>
    <n v="2900"/>
    <n v="10756"/>
    <n v="3.7089655172413791"/>
    <x v="1"/>
    <n v="199"/>
    <n v="5477.5"/>
    <x v="1"/>
    <s v="USD"/>
    <n v="1263016800"/>
    <n v="1263016800"/>
    <b v="0"/>
    <b v="0"/>
    <x v="14"/>
    <x v="7"/>
    <x v="14"/>
  </r>
  <r>
    <n v="264"/>
    <x v="263"/>
    <s v="Virtual reciprocal policy"/>
    <n v="45600"/>
    <n v="165375"/>
    <n v="3.6266447368421053"/>
    <x v="1"/>
    <n v="5512"/>
    <n v="85443.5"/>
    <x v="1"/>
    <s v="USD"/>
    <n v="1360648800"/>
    <n v="1362031200"/>
    <b v="0"/>
    <b v="0"/>
    <x v="3"/>
    <x v="3"/>
    <x v="3"/>
  </r>
  <r>
    <n v="265"/>
    <x v="264"/>
    <s v="Persevering interactive emulation"/>
    <n v="4900"/>
    <n v="6031"/>
    <n v="1.2308163265306122"/>
    <x v="1"/>
    <n v="86"/>
    <n v="3058.5"/>
    <x v="1"/>
    <s v="USD"/>
    <n v="1451800800"/>
    <n v="1455602400"/>
    <b v="0"/>
    <b v="0"/>
    <x v="3"/>
    <x v="3"/>
    <x v="3"/>
  </r>
  <r>
    <n v="266"/>
    <x v="265"/>
    <s v="Proactive responsive emulation"/>
    <n v="111900"/>
    <n v="85902"/>
    <n v="0.76766756032171579"/>
    <x v="0"/>
    <n v="3182"/>
    <n v="44542"/>
    <x v="6"/>
    <s v="EUR"/>
    <n v="1415340000"/>
    <n v="1418191200"/>
    <b v="0"/>
    <b v="1"/>
    <x v="17"/>
    <x v="1"/>
    <x v="17"/>
  </r>
  <r>
    <n v="267"/>
    <x v="266"/>
    <s v="Extended eco-centric function"/>
    <n v="61600"/>
    <n v="143910"/>
    <n v="2.3362012987012988"/>
    <x v="1"/>
    <n v="2768"/>
    <n v="73339"/>
    <x v="2"/>
    <s v="AUD"/>
    <n v="1351054800"/>
    <n v="1352440800"/>
    <b v="0"/>
    <b v="0"/>
    <x v="3"/>
    <x v="3"/>
    <x v="3"/>
  </r>
  <r>
    <n v="268"/>
    <x v="267"/>
    <s v="Networked optimal productivity"/>
    <n v="1500"/>
    <n v="2708"/>
    <n v="1.8053333333333332"/>
    <x v="1"/>
    <n v="48"/>
    <n v="1378"/>
    <x v="1"/>
    <s v="USD"/>
    <n v="1349326800"/>
    <n v="1353304800"/>
    <b v="0"/>
    <b v="0"/>
    <x v="4"/>
    <x v="4"/>
    <x v="4"/>
  </r>
  <r>
    <n v="269"/>
    <x v="268"/>
    <s v="Persistent attitude-oriented approach"/>
    <n v="3500"/>
    <n v="8842"/>
    <n v="2.5262857142857142"/>
    <x v="1"/>
    <n v="87"/>
    <n v="4464.5"/>
    <x v="1"/>
    <s v="USD"/>
    <n v="1548914400"/>
    <n v="1550728800"/>
    <b v="0"/>
    <b v="0"/>
    <x v="19"/>
    <x v="4"/>
    <x v="19"/>
  </r>
  <r>
    <n v="270"/>
    <x v="269"/>
    <s v="Triple-buffered 4thgeneration toolset"/>
    <n v="173900"/>
    <n v="47260"/>
    <n v="0.27176538240368026"/>
    <x v="3"/>
    <n v="1890"/>
    <n v="24575"/>
    <x v="1"/>
    <s v="USD"/>
    <n v="1291269600"/>
    <n v="1291442400"/>
    <b v="0"/>
    <b v="0"/>
    <x v="11"/>
    <x v="6"/>
    <x v="11"/>
  </r>
  <r>
    <n v="271"/>
    <x v="270"/>
    <s v="Progressive zero administration leverage"/>
    <n v="153700"/>
    <n v="1953"/>
    <n v="1.2706571242680547E-2"/>
    <x v="2"/>
    <n v="61"/>
    <n v="1007"/>
    <x v="1"/>
    <s v="USD"/>
    <n v="1449468000"/>
    <n v="1452146400"/>
    <b v="0"/>
    <b v="0"/>
    <x v="14"/>
    <x v="7"/>
    <x v="14"/>
  </r>
  <r>
    <n v="272"/>
    <x v="271"/>
    <s v="Networked radical neural-net"/>
    <n v="51100"/>
    <n v="155349"/>
    <n v="3.0400978473581213"/>
    <x v="1"/>
    <n v="1894"/>
    <n v="78621.5"/>
    <x v="1"/>
    <s v="USD"/>
    <n v="1562734800"/>
    <n v="1564894800"/>
    <b v="0"/>
    <b v="1"/>
    <x v="3"/>
    <x v="3"/>
    <x v="3"/>
  </r>
  <r>
    <n v="273"/>
    <x v="272"/>
    <s v="Re-engineered heuristic forecast"/>
    <n v="7800"/>
    <n v="10704"/>
    <n v="1.3723076923076922"/>
    <x v="1"/>
    <n v="282"/>
    <n v="5493"/>
    <x v="0"/>
    <s v="CAD"/>
    <n v="1505624400"/>
    <n v="1505883600"/>
    <b v="0"/>
    <b v="0"/>
    <x v="3"/>
    <x v="3"/>
    <x v="3"/>
  </r>
  <r>
    <n v="274"/>
    <x v="273"/>
    <s v="Fully-configurable background algorithm"/>
    <n v="2400"/>
    <n v="773"/>
    <n v="0.32208333333333333"/>
    <x v="0"/>
    <n v="15"/>
    <n v="394"/>
    <x v="1"/>
    <s v="USD"/>
    <n v="1509948000"/>
    <n v="1510380000"/>
    <b v="0"/>
    <b v="0"/>
    <x v="3"/>
    <x v="3"/>
    <x v="3"/>
  </r>
  <r>
    <n v="275"/>
    <x v="274"/>
    <s v="Stand-alone discrete Graphical User Interface"/>
    <n v="3900"/>
    <n v="9419"/>
    <n v="2.4151282051282053"/>
    <x v="1"/>
    <n v="116"/>
    <n v="4767.5"/>
    <x v="1"/>
    <s v="USD"/>
    <n v="1554526800"/>
    <n v="1555218000"/>
    <b v="0"/>
    <b v="0"/>
    <x v="18"/>
    <x v="5"/>
    <x v="18"/>
  </r>
  <r>
    <n v="276"/>
    <x v="275"/>
    <s v="Front-line foreground project"/>
    <n v="5500"/>
    <n v="5324"/>
    <n v="0.96799999999999997"/>
    <x v="0"/>
    <n v="133"/>
    <n v="2728.5"/>
    <x v="1"/>
    <s v="USD"/>
    <n v="1334811600"/>
    <n v="1335243600"/>
    <b v="0"/>
    <b v="1"/>
    <x v="11"/>
    <x v="6"/>
    <x v="11"/>
  </r>
  <r>
    <n v="277"/>
    <x v="276"/>
    <s v="Persevering system-worthy info-mediaries"/>
    <n v="700"/>
    <n v="7465"/>
    <n v="10.664285714285715"/>
    <x v="1"/>
    <n v="83"/>
    <n v="3774"/>
    <x v="1"/>
    <s v="USD"/>
    <n v="1279515600"/>
    <n v="1279688400"/>
    <b v="0"/>
    <b v="0"/>
    <x v="3"/>
    <x v="3"/>
    <x v="3"/>
  </r>
  <r>
    <n v="278"/>
    <x v="277"/>
    <s v="Distributed multi-tasking strategy"/>
    <n v="2700"/>
    <n v="8799"/>
    <n v="3.2588888888888889"/>
    <x v="1"/>
    <n v="91"/>
    <n v="4445"/>
    <x v="1"/>
    <s v="USD"/>
    <n v="1353909600"/>
    <n v="1356069600"/>
    <b v="0"/>
    <b v="0"/>
    <x v="2"/>
    <x v="2"/>
    <x v="2"/>
  </r>
  <r>
    <n v="279"/>
    <x v="278"/>
    <s v="Vision-oriented methodical application"/>
    <n v="8000"/>
    <n v="13656"/>
    <n v="1.7070000000000001"/>
    <x v="1"/>
    <n v="546"/>
    <n v="7101"/>
    <x v="1"/>
    <s v="USD"/>
    <n v="1535950800"/>
    <n v="1536210000"/>
    <b v="0"/>
    <b v="0"/>
    <x v="3"/>
    <x v="3"/>
    <x v="3"/>
  </r>
  <r>
    <n v="280"/>
    <x v="279"/>
    <s v="Function-based high-level infrastructure"/>
    <n v="2500"/>
    <n v="14536"/>
    <n v="5.8144"/>
    <x v="1"/>
    <n v="393"/>
    <n v="7464.5"/>
    <x v="1"/>
    <s v="USD"/>
    <n v="1511244000"/>
    <n v="1511762400"/>
    <b v="0"/>
    <b v="0"/>
    <x v="10"/>
    <x v="4"/>
    <x v="10"/>
  </r>
  <r>
    <n v="281"/>
    <x v="280"/>
    <s v="Profound object-oriented paradigm"/>
    <n v="164500"/>
    <n v="150552"/>
    <n v="0.91520972644376897"/>
    <x v="0"/>
    <n v="2062"/>
    <n v="76307"/>
    <x v="1"/>
    <s v="USD"/>
    <n v="1331445600"/>
    <n v="1333256400"/>
    <b v="0"/>
    <b v="1"/>
    <x v="3"/>
    <x v="3"/>
    <x v="3"/>
  </r>
  <r>
    <n v="282"/>
    <x v="281"/>
    <s v="Virtual contextually-based circuit"/>
    <n v="8400"/>
    <n v="9076"/>
    <n v="1.0804761904761904"/>
    <x v="1"/>
    <n v="133"/>
    <n v="4604.5"/>
    <x v="1"/>
    <s v="USD"/>
    <n v="1480226400"/>
    <n v="1480744800"/>
    <b v="0"/>
    <b v="1"/>
    <x v="19"/>
    <x v="4"/>
    <x v="19"/>
  </r>
  <r>
    <n v="283"/>
    <x v="282"/>
    <s v="Business-focused dynamic instruction set"/>
    <n v="8100"/>
    <n v="1517"/>
    <n v="0.18728395061728395"/>
    <x v="0"/>
    <n v="29"/>
    <n v="773"/>
    <x v="3"/>
    <s v="DKK"/>
    <n v="1464584400"/>
    <n v="1465016400"/>
    <b v="0"/>
    <b v="0"/>
    <x v="1"/>
    <x v="1"/>
    <x v="1"/>
  </r>
  <r>
    <n v="284"/>
    <x v="283"/>
    <s v="Ameliorated fresh-thinking protocol"/>
    <n v="9800"/>
    <n v="8153"/>
    <n v="0.83193877551020412"/>
    <x v="0"/>
    <n v="132"/>
    <n v="4142.5"/>
    <x v="1"/>
    <s v="USD"/>
    <n v="1335848400"/>
    <n v="1336280400"/>
    <b v="0"/>
    <b v="0"/>
    <x v="2"/>
    <x v="2"/>
    <x v="2"/>
  </r>
  <r>
    <n v="285"/>
    <x v="284"/>
    <s v="Front-line optimizing emulation"/>
    <n v="900"/>
    <n v="6357"/>
    <n v="7.0633333333333335"/>
    <x v="1"/>
    <n v="254"/>
    <n v="3305.5"/>
    <x v="1"/>
    <s v="USD"/>
    <n v="1473483600"/>
    <n v="1476766800"/>
    <b v="0"/>
    <b v="0"/>
    <x v="3"/>
    <x v="3"/>
    <x v="3"/>
  </r>
  <r>
    <n v="286"/>
    <x v="285"/>
    <s v="Devolved uniform complexity"/>
    <n v="112100"/>
    <n v="19557"/>
    <n v="0.17446030330062445"/>
    <x v="3"/>
    <n v="184"/>
    <n v="9870.5"/>
    <x v="1"/>
    <s v="USD"/>
    <n v="1479880800"/>
    <n v="1480485600"/>
    <b v="0"/>
    <b v="0"/>
    <x v="3"/>
    <x v="3"/>
    <x v="3"/>
  </r>
  <r>
    <n v="287"/>
    <x v="286"/>
    <s v="Public-key intangible superstructure"/>
    <n v="6300"/>
    <n v="13213"/>
    <n v="2.0973015873015872"/>
    <x v="1"/>
    <n v="176"/>
    <n v="6694.5"/>
    <x v="1"/>
    <s v="USD"/>
    <n v="1430197200"/>
    <n v="1430197200"/>
    <b v="0"/>
    <b v="0"/>
    <x v="5"/>
    <x v="1"/>
    <x v="5"/>
  </r>
  <r>
    <n v="288"/>
    <x v="287"/>
    <s v="Secured global success"/>
    <n v="5600"/>
    <n v="5476"/>
    <n v="0.97785714285714287"/>
    <x v="0"/>
    <n v="137"/>
    <n v="2806.5"/>
    <x v="3"/>
    <s v="DKK"/>
    <n v="1331701200"/>
    <n v="1331787600"/>
    <b v="0"/>
    <b v="1"/>
    <x v="16"/>
    <x v="1"/>
    <x v="16"/>
  </r>
  <r>
    <n v="289"/>
    <x v="288"/>
    <s v="Grass-roots mission-critical capability"/>
    <n v="800"/>
    <n v="13474"/>
    <n v="16.842500000000001"/>
    <x v="1"/>
    <n v="337"/>
    <n v="6905.5"/>
    <x v="0"/>
    <s v="CAD"/>
    <n v="1438578000"/>
    <n v="1438837200"/>
    <b v="0"/>
    <b v="0"/>
    <x v="3"/>
    <x v="3"/>
    <x v="3"/>
  </r>
  <r>
    <n v="290"/>
    <x v="289"/>
    <s v="Advanced global data-warehouse"/>
    <n v="168600"/>
    <n v="91722"/>
    <n v="0.54402135231316728"/>
    <x v="0"/>
    <n v="908"/>
    <n v="46315"/>
    <x v="1"/>
    <s v="USD"/>
    <n v="1368162000"/>
    <n v="1370926800"/>
    <b v="0"/>
    <b v="1"/>
    <x v="4"/>
    <x v="4"/>
    <x v="4"/>
  </r>
  <r>
    <n v="291"/>
    <x v="290"/>
    <s v="Self-enabling uniform complexity"/>
    <n v="1800"/>
    <n v="8219"/>
    <n v="4.5661111111111108"/>
    <x v="1"/>
    <n v="107"/>
    <n v="4163"/>
    <x v="1"/>
    <s v="USD"/>
    <n v="1318654800"/>
    <n v="1319000400"/>
    <b v="1"/>
    <b v="0"/>
    <x v="2"/>
    <x v="2"/>
    <x v="2"/>
  </r>
  <r>
    <n v="292"/>
    <x v="291"/>
    <s v="Versatile cohesive encoding"/>
    <n v="7300"/>
    <n v="717"/>
    <n v="9.8219178082191785E-2"/>
    <x v="0"/>
    <n v="10"/>
    <n v="363.5"/>
    <x v="1"/>
    <s v="USD"/>
    <n v="1331874000"/>
    <n v="1333429200"/>
    <b v="0"/>
    <b v="0"/>
    <x v="0"/>
    <x v="0"/>
    <x v="0"/>
  </r>
  <r>
    <n v="293"/>
    <x v="292"/>
    <s v="Organized executive solution"/>
    <n v="6500"/>
    <n v="1065"/>
    <n v="0.16384615384615384"/>
    <x v="3"/>
    <n v="32"/>
    <n v="548.5"/>
    <x v="6"/>
    <s v="EUR"/>
    <n v="1286254800"/>
    <n v="1287032400"/>
    <b v="0"/>
    <b v="0"/>
    <x v="3"/>
    <x v="3"/>
    <x v="3"/>
  </r>
  <r>
    <n v="294"/>
    <x v="293"/>
    <s v="Automated local emulation"/>
    <n v="600"/>
    <n v="8038"/>
    <n v="13.396666666666667"/>
    <x v="1"/>
    <n v="183"/>
    <n v="4110.5"/>
    <x v="1"/>
    <s v="USD"/>
    <n v="1540530000"/>
    <n v="1541570400"/>
    <b v="0"/>
    <b v="0"/>
    <x v="3"/>
    <x v="3"/>
    <x v="3"/>
  </r>
  <r>
    <n v="295"/>
    <x v="294"/>
    <s v="Enterprise-wide intermediate middleware"/>
    <n v="192900"/>
    <n v="68769"/>
    <n v="0.35650077760497667"/>
    <x v="0"/>
    <n v="1910"/>
    <n v="35339.5"/>
    <x v="5"/>
    <s v="CHF"/>
    <n v="1381813200"/>
    <n v="1383976800"/>
    <b v="0"/>
    <b v="0"/>
    <x v="3"/>
    <x v="3"/>
    <x v="3"/>
  </r>
  <r>
    <n v="296"/>
    <x v="295"/>
    <s v="Grass-roots real-time Local Area Network"/>
    <n v="6100"/>
    <n v="3352"/>
    <n v="0.54950819672131146"/>
    <x v="0"/>
    <n v="38"/>
    <n v="1695"/>
    <x v="2"/>
    <s v="AUD"/>
    <n v="1548655200"/>
    <n v="1550556000"/>
    <b v="0"/>
    <b v="0"/>
    <x v="3"/>
    <x v="3"/>
    <x v="3"/>
  </r>
  <r>
    <n v="297"/>
    <x v="296"/>
    <s v="Organized client-driven capacity"/>
    <n v="7200"/>
    <n v="6785"/>
    <n v="0.94236111111111109"/>
    <x v="0"/>
    <n v="104"/>
    <n v="3444.5"/>
    <x v="2"/>
    <s v="AUD"/>
    <n v="1389679200"/>
    <n v="1390456800"/>
    <b v="0"/>
    <b v="1"/>
    <x v="3"/>
    <x v="3"/>
    <x v="3"/>
  </r>
  <r>
    <n v="298"/>
    <x v="297"/>
    <s v="Adaptive intangible database"/>
    <n v="3500"/>
    <n v="5037"/>
    <n v="1.4391428571428571"/>
    <x v="1"/>
    <n v="72"/>
    <n v="2554.5"/>
    <x v="1"/>
    <s v="USD"/>
    <n v="1456466400"/>
    <n v="1458018000"/>
    <b v="0"/>
    <b v="1"/>
    <x v="1"/>
    <x v="1"/>
    <x v="1"/>
  </r>
  <r>
    <n v="299"/>
    <x v="298"/>
    <s v="Grass-roots contextually-based algorithm"/>
    <n v="3800"/>
    <n v="1954"/>
    <n v="0.51421052631578945"/>
    <x v="0"/>
    <n v="49"/>
    <n v="1001.5"/>
    <x v="1"/>
    <s v="USD"/>
    <n v="1456984800"/>
    <n v="1461819600"/>
    <b v="0"/>
    <b v="0"/>
    <x v="0"/>
    <x v="0"/>
    <x v="0"/>
  </r>
  <r>
    <n v="300"/>
    <x v="299"/>
    <s v="Focused executive core"/>
    <n v="100"/>
    <n v="5"/>
    <n v="0.05"/>
    <x v="0"/>
    <n v="1"/>
    <n v="3"/>
    <x v="3"/>
    <s v="DKK"/>
    <n v="1504069200"/>
    <n v="1504155600"/>
    <b v="0"/>
    <b v="1"/>
    <x v="9"/>
    <x v="5"/>
    <x v="9"/>
  </r>
  <r>
    <n v="301"/>
    <x v="300"/>
    <s v="Multi-channeled disintermediate policy"/>
    <n v="900"/>
    <n v="12102"/>
    <n v="13.446666666666667"/>
    <x v="1"/>
    <n v="295"/>
    <n v="6198.5"/>
    <x v="1"/>
    <s v="USD"/>
    <n v="1424930400"/>
    <n v="1426395600"/>
    <b v="0"/>
    <b v="0"/>
    <x v="4"/>
    <x v="4"/>
    <x v="4"/>
  </r>
  <r>
    <n v="302"/>
    <x v="301"/>
    <s v="Customizable bi-directional hardware"/>
    <n v="76100"/>
    <n v="24234"/>
    <n v="0.31844940867279897"/>
    <x v="0"/>
    <n v="245"/>
    <n v="12239.5"/>
    <x v="1"/>
    <s v="USD"/>
    <n v="1535864400"/>
    <n v="1537074000"/>
    <b v="0"/>
    <b v="0"/>
    <x v="3"/>
    <x v="3"/>
    <x v="3"/>
  </r>
  <r>
    <n v="303"/>
    <x v="302"/>
    <s v="Networked optimal architecture"/>
    <n v="3400"/>
    <n v="2809"/>
    <n v="0.82617647058823529"/>
    <x v="0"/>
    <n v="32"/>
    <n v="1420.5"/>
    <x v="1"/>
    <s v="USD"/>
    <n v="1452146400"/>
    <n v="1452578400"/>
    <b v="0"/>
    <b v="0"/>
    <x v="7"/>
    <x v="1"/>
    <x v="7"/>
  </r>
  <r>
    <n v="304"/>
    <x v="303"/>
    <s v="User-friendly discrete benchmark"/>
    <n v="2100"/>
    <n v="11469"/>
    <n v="5.4614285714285717"/>
    <x v="1"/>
    <n v="142"/>
    <n v="5805.5"/>
    <x v="1"/>
    <s v="USD"/>
    <n v="1470546000"/>
    <n v="1474088400"/>
    <b v="0"/>
    <b v="0"/>
    <x v="4"/>
    <x v="4"/>
    <x v="4"/>
  </r>
  <r>
    <n v="305"/>
    <x v="304"/>
    <s v="Grass-roots actuating policy"/>
    <n v="2800"/>
    <n v="8014"/>
    <n v="2.8621428571428571"/>
    <x v="1"/>
    <n v="85"/>
    <n v="4049.5"/>
    <x v="1"/>
    <s v="USD"/>
    <n v="1458363600"/>
    <n v="1461906000"/>
    <b v="0"/>
    <b v="0"/>
    <x v="3"/>
    <x v="3"/>
    <x v="3"/>
  </r>
  <r>
    <n v="306"/>
    <x v="305"/>
    <s v="Enterprise-wide 3rdgeneration knowledge user"/>
    <n v="6500"/>
    <n v="514"/>
    <n v="7.9076923076923072E-2"/>
    <x v="0"/>
    <n v="7"/>
    <n v="260.5"/>
    <x v="1"/>
    <s v="USD"/>
    <n v="1500008400"/>
    <n v="1500267600"/>
    <b v="0"/>
    <b v="1"/>
    <x v="3"/>
    <x v="3"/>
    <x v="3"/>
  </r>
  <r>
    <n v="307"/>
    <x v="306"/>
    <s v="Face-to-face zero tolerance moderator"/>
    <n v="32900"/>
    <n v="43473"/>
    <n v="1.3213677811550153"/>
    <x v="1"/>
    <n v="659"/>
    <n v="22066"/>
    <x v="3"/>
    <s v="DKK"/>
    <n v="1338958800"/>
    <n v="1340686800"/>
    <b v="0"/>
    <b v="1"/>
    <x v="13"/>
    <x v="5"/>
    <x v="13"/>
  </r>
  <r>
    <n v="308"/>
    <x v="307"/>
    <s v="Grass-roots optimizing projection"/>
    <n v="118200"/>
    <n v="87560"/>
    <n v="0.74077834179357027"/>
    <x v="0"/>
    <n v="803"/>
    <n v="44181.5"/>
    <x v="1"/>
    <s v="USD"/>
    <n v="1303102800"/>
    <n v="1303189200"/>
    <b v="0"/>
    <b v="0"/>
    <x v="3"/>
    <x v="3"/>
    <x v="3"/>
  </r>
  <r>
    <n v="309"/>
    <x v="308"/>
    <s v="User-centric 6thgeneration attitude"/>
    <n v="4100"/>
    <n v="3087"/>
    <n v="0.75292682926829269"/>
    <x v="3"/>
    <n v="75"/>
    <n v="1581"/>
    <x v="1"/>
    <s v="USD"/>
    <n v="1316581200"/>
    <n v="1318309200"/>
    <b v="0"/>
    <b v="1"/>
    <x v="7"/>
    <x v="1"/>
    <x v="7"/>
  </r>
  <r>
    <n v="310"/>
    <x v="309"/>
    <s v="Switchable zero tolerance website"/>
    <n v="7800"/>
    <n v="1586"/>
    <n v="0.20333333333333334"/>
    <x v="0"/>
    <n v="16"/>
    <n v="801"/>
    <x v="1"/>
    <s v="USD"/>
    <n v="1270789200"/>
    <n v="1272171600"/>
    <b v="0"/>
    <b v="0"/>
    <x v="11"/>
    <x v="6"/>
    <x v="11"/>
  </r>
  <r>
    <n v="311"/>
    <x v="310"/>
    <s v="Focused real-time help-desk"/>
    <n v="6300"/>
    <n v="12812"/>
    <n v="2.0336507936507937"/>
    <x v="1"/>
    <n v="121"/>
    <n v="6466.5"/>
    <x v="1"/>
    <s v="USD"/>
    <n v="1297836000"/>
    <n v="1298872800"/>
    <b v="0"/>
    <b v="0"/>
    <x v="3"/>
    <x v="3"/>
    <x v="3"/>
  </r>
  <r>
    <n v="312"/>
    <x v="311"/>
    <s v="Robust impactful approach"/>
    <n v="59100"/>
    <n v="183345"/>
    <n v="3.1022842639593908"/>
    <x v="1"/>
    <n v="3742"/>
    <n v="93543.5"/>
    <x v="1"/>
    <s v="USD"/>
    <n v="1382677200"/>
    <n v="1383282000"/>
    <b v="0"/>
    <b v="0"/>
    <x v="3"/>
    <x v="3"/>
    <x v="3"/>
  </r>
  <r>
    <n v="313"/>
    <x v="312"/>
    <s v="Secured maximized policy"/>
    <n v="2200"/>
    <n v="8697"/>
    <n v="3.9531818181818181"/>
    <x v="1"/>
    <n v="223"/>
    <n v="4460"/>
    <x v="1"/>
    <s v="USD"/>
    <n v="1330322400"/>
    <n v="1330495200"/>
    <b v="0"/>
    <b v="0"/>
    <x v="1"/>
    <x v="1"/>
    <x v="1"/>
  </r>
  <r>
    <n v="314"/>
    <x v="313"/>
    <s v="Realigned upward-trending strategy"/>
    <n v="1400"/>
    <n v="4126"/>
    <n v="2.9471428571428571"/>
    <x v="1"/>
    <n v="133"/>
    <n v="2129.5"/>
    <x v="1"/>
    <s v="USD"/>
    <n v="1552366800"/>
    <n v="1552798800"/>
    <b v="0"/>
    <b v="1"/>
    <x v="4"/>
    <x v="4"/>
    <x v="4"/>
  </r>
  <r>
    <n v="315"/>
    <x v="314"/>
    <s v="Open-source interactive knowledge user"/>
    <n v="9500"/>
    <n v="3220"/>
    <n v="0.33894736842105261"/>
    <x v="0"/>
    <n v="31"/>
    <n v="1625.5"/>
    <x v="1"/>
    <s v="USD"/>
    <n v="1400907600"/>
    <n v="1403413200"/>
    <b v="0"/>
    <b v="0"/>
    <x v="3"/>
    <x v="3"/>
    <x v="3"/>
  </r>
  <r>
    <n v="316"/>
    <x v="315"/>
    <s v="Configurable demand-driven matrix"/>
    <n v="9600"/>
    <n v="6401"/>
    <n v="0.66677083333333331"/>
    <x v="0"/>
    <n v="108"/>
    <n v="3254.5"/>
    <x v="6"/>
    <s v="EUR"/>
    <n v="1574143200"/>
    <n v="1574229600"/>
    <b v="0"/>
    <b v="1"/>
    <x v="0"/>
    <x v="0"/>
    <x v="0"/>
  </r>
  <r>
    <n v="317"/>
    <x v="316"/>
    <s v="Cross-group coherent hierarchy"/>
    <n v="6600"/>
    <n v="1269"/>
    <n v="0.19227272727272726"/>
    <x v="0"/>
    <n v="30"/>
    <n v="649.5"/>
    <x v="1"/>
    <s v="USD"/>
    <n v="1494738000"/>
    <n v="1495861200"/>
    <b v="0"/>
    <b v="0"/>
    <x v="3"/>
    <x v="3"/>
    <x v="3"/>
  </r>
  <r>
    <n v="318"/>
    <x v="317"/>
    <s v="Decentralized demand-driven open system"/>
    <n v="5700"/>
    <n v="903"/>
    <n v="0.15842105263157893"/>
    <x v="0"/>
    <n v="17"/>
    <n v="460"/>
    <x v="1"/>
    <s v="USD"/>
    <n v="1392357600"/>
    <n v="1392530400"/>
    <b v="0"/>
    <b v="0"/>
    <x v="1"/>
    <x v="1"/>
    <x v="1"/>
  </r>
  <r>
    <n v="319"/>
    <x v="318"/>
    <s v="Advanced empowering matrix"/>
    <n v="8400"/>
    <n v="3251"/>
    <n v="0.38702380952380955"/>
    <x v="3"/>
    <n v="64"/>
    <n v="1657.5"/>
    <x v="1"/>
    <s v="USD"/>
    <n v="1281589200"/>
    <n v="1283662800"/>
    <b v="0"/>
    <b v="0"/>
    <x v="2"/>
    <x v="2"/>
    <x v="2"/>
  </r>
  <r>
    <n v="320"/>
    <x v="319"/>
    <s v="Phased holistic implementation"/>
    <n v="84400"/>
    <n v="8092"/>
    <n v="9.5876777251184833E-2"/>
    <x v="0"/>
    <n v="80"/>
    <n v="4086"/>
    <x v="1"/>
    <s v="USD"/>
    <n v="1305003600"/>
    <n v="1305781200"/>
    <b v="0"/>
    <b v="0"/>
    <x v="13"/>
    <x v="5"/>
    <x v="13"/>
  </r>
  <r>
    <n v="321"/>
    <x v="320"/>
    <s v="Proactive attitude-oriented knowledge user"/>
    <n v="170400"/>
    <n v="160422"/>
    <n v="0.94144366197183094"/>
    <x v="0"/>
    <n v="2468"/>
    <n v="81445"/>
    <x v="1"/>
    <s v="USD"/>
    <n v="1301634000"/>
    <n v="1302325200"/>
    <b v="0"/>
    <b v="0"/>
    <x v="12"/>
    <x v="4"/>
    <x v="12"/>
  </r>
  <r>
    <n v="322"/>
    <x v="321"/>
    <s v="Visionary asymmetric Graphical User Interface"/>
    <n v="117900"/>
    <n v="196377"/>
    <n v="1.6656234096692113"/>
    <x v="1"/>
    <n v="5168"/>
    <n v="100772.5"/>
    <x v="1"/>
    <s v="USD"/>
    <n v="1290664800"/>
    <n v="1291788000"/>
    <b v="0"/>
    <b v="0"/>
    <x v="3"/>
    <x v="3"/>
    <x v="3"/>
  </r>
  <r>
    <n v="323"/>
    <x v="322"/>
    <s v="Integrated zero-defect help-desk"/>
    <n v="8900"/>
    <n v="2148"/>
    <n v="0.24134831460674158"/>
    <x v="0"/>
    <n v="26"/>
    <n v="1087"/>
    <x v="4"/>
    <s v="GBP"/>
    <n v="1395896400"/>
    <n v="1396069200"/>
    <b v="0"/>
    <b v="0"/>
    <x v="4"/>
    <x v="4"/>
    <x v="4"/>
  </r>
  <r>
    <n v="324"/>
    <x v="323"/>
    <s v="Inverse analyzing matrices"/>
    <n v="7100"/>
    <n v="11648"/>
    <n v="1.6405633802816901"/>
    <x v="1"/>
    <n v="307"/>
    <n v="5977.5"/>
    <x v="1"/>
    <s v="USD"/>
    <n v="1434862800"/>
    <n v="1435899600"/>
    <b v="0"/>
    <b v="1"/>
    <x v="3"/>
    <x v="3"/>
    <x v="3"/>
  </r>
  <r>
    <n v="325"/>
    <x v="324"/>
    <s v="Programmable systemic implementation"/>
    <n v="6500"/>
    <n v="5897"/>
    <n v="0.90723076923076929"/>
    <x v="0"/>
    <n v="73"/>
    <n v="2985"/>
    <x v="1"/>
    <s v="USD"/>
    <n v="1529125200"/>
    <n v="1531112400"/>
    <b v="0"/>
    <b v="1"/>
    <x v="3"/>
    <x v="3"/>
    <x v="3"/>
  </r>
  <r>
    <n v="326"/>
    <x v="325"/>
    <s v="Multi-channeled next generation architecture"/>
    <n v="7200"/>
    <n v="3326"/>
    <n v="0.46194444444444444"/>
    <x v="0"/>
    <n v="128"/>
    <n v="1727"/>
    <x v="1"/>
    <s v="USD"/>
    <n v="1451109600"/>
    <n v="1451628000"/>
    <b v="0"/>
    <b v="0"/>
    <x v="10"/>
    <x v="4"/>
    <x v="10"/>
  </r>
  <r>
    <n v="327"/>
    <x v="326"/>
    <s v="Digitized 3rdgeneration encoding"/>
    <n v="2600"/>
    <n v="1002"/>
    <n v="0.38538461538461538"/>
    <x v="0"/>
    <n v="33"/>
    <n v="517.5"/>
    <x v="1"/>
    <s v="USD"/>
    <n v="1566968400"/>
    <n v="1567314000"/>
    <b v="0"/>
    <b v="1"/>
    <x v="3"/>
    <x v="3"/>
    <x v="3"/>
  </r>
  <r>
    <n v="328"/>
    <x v="327"/>
    <s v="Innovative well-modulated functionalities"/>
    <n v="98700"/>
    <n v="131826"/>
    <n v="1.3356231003039514"/>
    <x v="1"/>
    <n v="2441"/>
    <n v="67133.5"/>
    <x v="1"/>
    <s v="USD"/>
    <n v="1543557600"/>
    <n v="1544508000"/>
    <b v="0"/>
    <b v="0"/>
    <x v="1"/>
    <x v="1"/>
    <x v="1"/>
  </r>
  <r>
    <n v="329"/>
    <x v="328"/>
    <s v="Fundamental incremental database"/>
    <n v="93800"/>
    <n v="21477"/>
    <n v="0.22896588486140726"/>
    <x v="2"/>
    <n v="211"/>
    <n v="10844"/>
    <x v="1"/>
    <s v="USD"/>
    <n v="1481522400"/>
    <n v="1482472800"/>
    <b v="0"/>
    <b v="0"/>
    <x v="11"/>
    <x v="6"/>
    <x v="11"/>
  </r>
  <r>
    <n v="330"/>
    <x v="329"/>
    <s v="Expanded encompassing open architecture"/>
    <n v="33700"/>
    <n v="62330"/>
    <n v="1.8495548961424333"/>
    <x v="1"/>
    <n v="1385"/>
    <n v="31857.5"/>
    <x v="4"/>
    <s v="GBP"/>
    <n v="1512712800"/>
    <n v="1512799200"/>
    <b v="0"/>
    <b v="0"/>
    <x v="4"/>
    <x v="4"/>
    <x v="4"/>
  </r>
  <r>
    <n v="331"/>
    <x v="330"/>
    <s v="Intuitive static portal"/>
    <n v="3300"/>
    <n v="14643"/>
    <n v="4.4372727272727275"/>
    <x v="1"/>
    <n v="190"/>
    <n v="7416.5"/>
    <x v="1"/>
    <s v="USD"/>
    <n v="1324274400"/>
    <n v="1324360800"/>
    <b v="0"/>
    <b v="0"/>
    <x v="0"/>
    <x v="0"/>
    <x v="0"/>
  </r>
  <r>
    <n v="332"/>
    <x v="331"/>
    <s v="Optional bandwidth-monitored definition"/>
    <n v="20700"/>
    <n v="41396"/>
    <n v="1.999806763285024"/>
    <x v="1"/>
    <n v="470"/>
    <n v="20933"/>
    <x v="1"/>
    <s v="USD"/>
    <n v="1364446800"/>
    <n v="1364533200"/>
    <b v="0"/>
    <b v="0"/>
    <x v="8"/>
    <x v="2"/>
    <x v="8"/>
  </r>
  <r>
    <n v="333"/>
    <x v="332"/>
    <s v="Persistent well-modulated synergy"/>
    <n v="9600"/>
    <n v="11900"/>
    <n v="1.2395833333333333"/>
    <x v="1"/>
    <n v="253"/>
    <n v="6076.5"/>
    <x v="1"/>
    <s v="USD"/>
    <n v="1542693600"/>
    <n v="1545112800"/>
    <b v="0"/>
    <b v="0"/>
    <x v="3"/>
    <x v="3"/>
    <x v="3"/>
  </r>
  <r>
    <n v="334"/>
    <x v="333"/>
    <s v="Assimilated discrete algorithm"/>
    <n v="66200"/>
    <n v="123538"/>
    <n v="1.8661329305135952"/>
    <x v="1"/>
    <n v="1113"/>
    <n v="62325.5"/>
    <x v="1"/>
    <s v="USD"/>
    <n v="1515564000"/>
    <n v="1516168800"/>
    <b v="0"/>
    <b v="0"/>
    <x v="1"/>
    <x v="1"/>
    <x v="1"/>
  </r>
  <r>
    <n v="335"/>
    <x v="334"/>
    <s v="Operative uniform hub"/>
    <n v="173800"/>
    <n v="198628"/>
    <n v="1.1428538550057536"/>
    <x v="1"/>
    <n v="2283"/>
    <n v="100455.5"/>
    <x v="1"/>
    <s v="USD"/>
    <n v="1573797600"/>
    <n v="1574920800"/>
    <b v="0"/>
    <b v="0"/>
    <x v="1"/>
    <x v="1"/>
    <x v="1"/>
  </r>
  <r>
    <n v="336"/>
    <x v="335"/>
    <s v="Customizable intangible capability"/>
    <n v="70700"/>
    <n v="68602"/>
    <n v="0.97032531824611035"/>
    <x v="0"/>
    <n v="1072"/>
    <n v="34837"/>
    <x v="1"/>
    <s v="USD"/>
    <n v="1292392800"/>
    <n v="1292479200"/>
    <b v="0"/>
    <b v="1"/>
    <x v="1"/>
    <x v="1"/>
    <x v="1"/>
  </r>
  <r>
    <n v="337"/>
    <x v="336"/>
    <s v="Innovative didactic analyzer"/>
    <n v="94500"/>
    <n v="116064"/>
    <n v="1.2281904761904763"/>
    <x v="1"/>
    <n v="1095"/>
    <n v="58579.5"/>
    <x v="1"/>
    <s v="USD"/>
    <n v="1573452000"/>
    <n v="1573538400"/>
    <b v="0"/>
    <b v="0"/>
    <x v="3"/>
    <x v="3"/>
    <x v="3"/>
  </r>
  <r>
    <n v="338"/>
    <x v="337"/>
    <s v="Decentralized intangible encoding"/>
    <n v="69800"/>
    <n v="125042"/>
    <n v="1.7914326647564469"/>
    <x v="1"/>
    <n v="1690"/>
    <n v="63366"/>
    <x v="1"/>
    <s v="USD"/>
    <n v="1317790800"/>
    <n v="1320382800"/>
    <b v="0"/>
    <b v="0"/>
    <x v="3"/>
    <x v="3"/>
    <x v="3"/>
  </r>
  <r>
    <n v="339"/>
    <x v="338"/>
    <s v="Front-line transitional algorithm"/>
    <n v="136300"/>
    <n v="108974"/>
    <n v="0.79951577402787966"/>
    <x v="3"/>
    <n v="1297"/>
    <n v="55135.5"/>
    <x v="0"/>
    <s v="CAD"/>
    <n v="1501650000"/>
    <n v="1502859600"/>
    <b v="0"/>
    <b v="0"/>
    <x v="3"/>
    <x v="3"/>
    <x v="3"/>
  </r>
  <r>
    <n v="340"/>
    <x v="339"/>
    <s v="Switchable didactic matrices"/>
    <n v="37100"/>
    <n v="34964"/>
    <n v="0.94242587601078165"/>
    <x v="0"/>
    <n v="393"/>
    <n v="17678.5"/>
    <x v="1"/>
    <s v="USD"/>
    <n v="1323669600"/>
    <n v="1323756000"/>
    <b v="0"/>
    <b v="0"/>
    <x v="14"/>
    <x v="7"/>
    <x v="14"/>
  </r>
  <r>
    <n v="341"/>
    <x v="340"/>
    <s v="Ameliorated disintermediate utilization"/>
    <n v="114300"/>
    <n v="96777"/>
    <n v="0.84669291338582675"/>
    <x v="0"/>
    <n v="1257"/>
    <n v="49017"/>
    <x v="1"/>
    <s v="USD"/>
    <n v="1440738000"/>
    <n v="1441342800"/>
    <b v="0"/>
    <b v="0"/>
    <x v="7"/>
    <x v="1"/>
    <x v="7"/>
  </r>
  <r>
    <n v="342"/>
    <x v="341"/>
    <s v="Visionary foreground middleware"/>
    <n v="47900"/>
    <n v="31864"/>
    <n v="0.66521920668058454"/>
    <x v="0"/>
    <n v="328"/>
    <n v="16096"/>
    <x v="1"/>
    <s v="USD"/>
    <n v="1374296400"/>
    <n v="1375333200"/>
    <b v="0"/>
    <b v="0"/>
    <x v="3"/>
    <x v="3"/>
    <x v="3"/>
  </r>
  <r>
    <n v="343"/>
    <x v="342"/>
    <s v="Optional zero-defect task-force"/>
    <n v="9000"/>
    <n v="4853"/>
    <n v="0.53922222222222227"/>
    <x v="0"/>
    <n v="147"/>
    <n v="2500"/>
    <x v="1"/>
    <s v="USD"/>
    <n v="1384840800"/>
    <n v="1389420000"/>
    <b v="0"/>
    <b v="0"/>
    <x v="3"/>
    <x v="3"/>
    <x v="3"/>
  </r>
  <r>
    <n v="344"/>
    <x v="343"/>
    <s v="Devolved exuding emulation"/>
    <n v="197600"/>
    <n v="82959"/>
    <n v="0.41983299595141699"/>
    <x v="0"/>
    <n v="830"/>
    <n v="41894.5"/>
    <x v="1"/>
    <s v="USD"/>
    <n v="1516600800"/>
    <n v="1520056800"/>
    <b v="0"/>
    <b v="0"/>
    <x v="11"/>
    <x v="6"/>
    <x v="11"/>
  </r>
  <r>
    <n v="345"/>
    <x v="344"/>
    <s v="Open-source neutral task-force"/>
    <n v="157600"/>
    <n v="23159"/>
    <n v="0.14694796954314721"/>
    <x v="0"/>
    <n v="331"/>
    <n v="11745"/>
    <x v="4"/>
    <s v="GBP"/>
    <n v="1436418000"/>
    <n v="1436504400"/>
    <b v="0"/>
    <b v="0"/>
    <x v="6"/>
    <x v="4"/>
    <x v="6"/>
  </r>
  <r>
    <n v="346"/>
    <x v="345"/>
    <s v="Virtual attitude-oriented migration"/>
    <n v="8000"/>
    <n v="2758"/>
    <n v="0.34475"/>
    <x v="0"/>
    <n v="25"/>
    <n v="1391.5"/>
    <x v="1"/>
    <s v="USD"/>
    <n v="1503550800"/>
    <n v="1508302800"/>
    <b v="0"/>
    <b v="1"/>
    <x v="7"/>
    <x v="1"/>
    <x v="7"/>
  </r>
  <r>
    <n v="347"/>
    <x v="346"/>
    <s v="Open-source full-range portal"/>
    <n v="900"/>
    <n v="12607"/>
    <n v="14.007777777777777"/>
    <x v="1"/>
    <n v="191"/>
    <n v="6399"/>
    <x v="1"/>
    <s v="USD"/>
    <n v="1423634400"/>
    <n v="1425708000"/>
    <b v="0"/>
    <b v="0"/>
    <x v="2"/>
    <x v="2"/>
    <x v="2"/>
  </r>
  <r>
    <n v="348"/>
    <x v="347"/>
    <s v="Versatile cohesive open system"/>
    <n v="199000"/>
    <n v="142823"/>
    <n v="0.71770351758793971"/>
    <x v="0"/>
    <n v="3483"/>
    <n v="73153"/>
    <x v="1"/>
    <s v="USD"/>
    <n v="1487224800"/>
    <n v="1488348000"/>
    <b v="0"/>
    <b v="0"/>
    <x v="0"/>
    <x v="0"/>
    <x v="0"/>
  </r>
  <r>
    <n v="349"/>
    <x v="348"/>
    <s v="Multi-layered bottom-line frame"/>
    <n v="180800"/>
    <n v="95958"/>
    <n v="0.53074115044247783"/>
    <x v="0"/>
    <n v="923"/>
    <n v="48440.5"/>
    <x v="1"/>
    <s v="USD"/>
    <n v="1500008400"/>
    <n v="1502600400"/>
    <b v="0"/>
    <b v="0"/>
    <x v="3"/>
    <x v="3"/>
    <x v="3"/>
  </r>
  <r>
    <n v="350"/>
    <x v="349"/>
    <s v="Pre-emptive neutral capacity"/>
    <n v="100"/>
    <n v="5"/>
    <n v="0.05"/>
    <x v="0"/>
    <n v="1"/>
    <n v="3"/>
    <x v="1"/>
    <s v="USD"/>
    <n v="1432098000"/>
    <n v="1433653200"/>
    <b v="0"/>
    <b v="1"/>
    <x v="17"/>
    <x v="1"/>
    <x v="17"/>
  </r>
  <r>
    <n v="351"/>
    <x v="350"/>
    <s v="Universal maximized methodology"/>
    <n v="74100"/>
    <n v="94631"/>
    <n v="1.2770715249662619"/>
    <x v="1"/>
    <n v="2013"/>
    <n v="48322"/>
    <x v="1"/>
    <s v="USD"/>
    <n v="1440392400"/>
    <n v="1441602000"/>
    <b v="0"/>
    <b v="0"/>
    <x v="1"/>
    <x v="1"/>
    <x v="1"/>
  </r>
  <r>
    <n v="352"/>
    <x v="351"/>
    <s v="Expanded hybrid hardware"/>
    <n v="2800"/>
    <n v="977"/>
    <n v="0.34892857142857142"/>
    <x v="0"/>
    <n v="33"/>
    <n v="505"/>
    <x v="0"/>
    <s v="CAD"/>
    <n v="1446876000"/>
    <n v="1447567200"/>
    <b v="0"/>
    <b v="0"/>
    <x v="3"/>
    <x v="3"/>
    <x v="3"/>
  </r>
  <r>
    <n v="353"/>
    <x v="352"/>
    <s v="Profit-focused multi-tasking access"/>
    <n v="33600"/>
    <n v="137961"/>
    <n v="4.105982142857143"/>
    <x v="1"/>
    <n v="1703"/>
    <n v="69832"/>
    <x v="1"/>
    <s v="USD"/>
    <n v="1562302800"/>
    <n v="1562389200"/>
    <b v="0"/>
    <b v="0"/>
    <x v="3"/>
    <x v="3"/>
    <x v="3"/>
  </r>
  <r>
    <n v="354"/>
    <x v="353"/>
    <s v="Profit-focused transitional capability"/>
    <n v="6100"/>
    <n v="7548"/>
    <n v="1.2373770491803278"/>
    <x v="1"/>
    <n v="80"/>
    <n v="3814"/>
    <x v="3"/>
    <s v="DKK"/>
    <n v="1378184400"/>
    <n v="1378789200"/>
    <b v="0"/>
    <b v="0"/>
    <x v="4"/>
    <x v="4"/>
    <x v="4"/>
  </r>
  <r>
    <n v="355"/>
    <x v="354"/>
    <s v="Front-line scalable definition"/>
    <n v="3800"/>
    <n v="2241"/>
    <n v="0.58973684210526311"/>
    <x v="2"/>
    <n v="86"/>
    <n v="1163.5"/>
    <x v="1"/>
    <s v="USD"/>
    <n v="1485064800"/>
    <n v="1488520800"/>
    <b v="0"/>
    <b v="0"/>
    <x v="8"/>
    <x v="2"/>
    <x v="8"/>
  </r>
  <r>
    <n v="356"/>
    <x v="355"/>
    <s v="Open-source systematic protocol"/>
    <n v="9300"/>
    <n v="3431"/>
    <n v="0.36892473118279567"/>
    <x v="0"/>
    <n v="40"/>
    <n v="1735.5"/>
    <x v="6"/>
    <s v="EUR"/>
    <n v="1326520800"/>
    <n v="1327298400"/>
    <b v="0"/>
    <b v="0"/>
    <x v="3"/>
    <x v="3"/>
    <x v="3"/>
  </r>
  <r>
    <n v="357"/>
    <x v="356"/>
    <s v="Implemented tangible algorithm"/>
    <n v="2300"/>
    <n v="4253"/>
    <n v="1.8491304347826087"/>
    <x v="1"/>
    <n v="41"/>
    <n v="2147"/>
    <x v="1"/>
    <s v="USD"/>
    <n v="1441256400"/>
    <n v="1443416400"/>
    <b v="0"/>
    <b v="0"/>
    <x v="11"/>
    <x v="6"/>
    <x v="11"/>
  </r>
  <r>
    <n v="358"/>
    <x v="357"/>
    <s v="Profit-focused 3rdgeneration circuit"/>
    <n v="9700"/>
    <n v="1146"/>
    <n v="0.11814432989690722"/>
    <x v="0"/>
    <n v="23"/>
    <n v="584.5"/>
    <x v="0"/>
    <s v="CAD"/>
    <n v="1533877200"/>
    <n v="1534136400"/>
    <b v="1"/>
    <b v="0"/>
    <x v="14"/>
    <x v="7"/>
    <x v="14"/>
  </r>
  <r>
    <n v="359"/>
    <x v="358"/>
    <s v="Compatible needs-based architecture"/>
    <n v="4000"/>
    <n v="11948"/>
    <n v="2.9870000000000001"/>
    <x v="1"/>
    <n v="187"/>
    <n v="6067.5"/>
    <x v="1"/>
    <s v="USD"/>
    <n v="1314421200"/>
    <n v="1315026000"/>
    <b v="0"/>
    <b v="0"/>
    <x v="10"/>
    <x v="4"/>
    <x v="10"/>
  </r>
  <r>
    <n v="360"/>
    <x v="359"/>
    <s v="Right-sized zero tolerance migration"/>
    <n v="59700"/>
    <n v="135132"/>
    <n v="2.2635175879396985"/>
    <x v="1"/>
    <n v="2875"/>
    <n v="69003.5"/>
    <x v="4"/>
    <s v="GBP"/>
    <n v="1293861600"/>
    <n v="1295071200"/>
    <b v="0"/>
    <b v="1"/>
    <x v="3"/>
    <x v="3"/>
    <x v="3"/>
  </r>
  <r>
    <n v="361"/>
    <x v="360"/>
    <s v="Quality-focused reciprocal structure"/>
    <n v="5500"/>
    <n v="9546"/>
    <n v="1.7356363636363636"/>
    <x v="1"/>
    <n v="88"/>
    <n v="4817"/>
    <x v="1"/>
    <s v="USD"/>
    <n v="1507352400"/>
    <n v="1509426000"/>
    <b v="0"/>
    <b v="0"/>
    <x v="3"/>
    <x v="3"/>
    <x v="3"/>
  </r>
  <r>
    <n v="362"/>
    <x v="361"/>
    <s v="Automated actuating conglomeration"/>
    <n v="3700"/>
    <n v="13755"/>
    <n v="3.7175675675675675"/>
    <x v="1"/>
    <n v="191"/>
    <n v="6973"/>
    <x v="1"/>
    <s v="USD"/>
    <n v="1296108000"/>
    <n v="1299391200"/>
    <b v="0"/>
    <b v="0"/>
    <x v="1"/>
    <x v="1"/>
    <x v="1"/>
  </r>
  <r>
    <n v="363"/>
    <x v="362"/>
    <s v="Re-contextualized local initiative"/>
    <n v="5200"/>
    <n v="8330"/>
    <n v="1.601923076923077"/>
    <x v="1"/>
    <n v="139"/>
    <n v="4234.5"/>
    <x v="1"/>
    <s v="USD"/>
    <n v="1324965600"/>
    <n v="1325052000"/>
    <b v="0"/>
    <b v="0"/>
    <x v="1"/>
    <x v="1"/>
    <x v="1"/>
  </r>
  <r>
    <n v="364"/>
    <x v="363"/>
    <s v="Switchable intangible definition"/>
    <n v="900"/>
    <n v="14547"/>
    <n v="16.163333333333334"/>
    <x v="1"/>
    <n v="186"/>
    <n v="7366.5"/>
    <x v="1"/>
    <s v="USD"/>
    <n v="1520229600"/>
    <n v="1522818000"/>
    <b v="0"/>
    <b v="0"/>
    <x v="7"/>
    <x v="1"/>
    <x v="7"/>
  </r>
  <r>
    <n v="365"/>
    <x v="364"/>
    <s v="Networked bottom-line initiative"/>
    <n v="1600"/>
    <n v="11735"/>
    <n v="7.3343749999999996"/>
    <x v="1"/>
    <n v="112"/>
    <n v="5923.5"/>
    <x v="2"/>
    <s v="AUD"/>
    <n v="1482991200"/>
    <n v="1485324000"/>
    <b v="0"/>
    <b v="0"/>
    <x v="3"/>
    <x v="3"/>
    <x v="3"/>
  </r>
  <r>
    <n v="366"/>
    <x v="365"/>
    <s v="Robust directional system engine"/>
    <n v="1800"/>
    <n v="10658"/>
    <n v="5.9211111111111112"/>
    <x v="1"/>
    <n v="101"/>
    <n v="5379.5"/>
    <x v="1"/>
    <s v="USD"/>
    <n v="1294034400"/>
    <n v="1294120800"/>
    <b v="0"/>
    <b v="1"/>
    <x v="3"/>
    <x v="3"/>
    <x v="3"/>
  </r>
  <r>
    <n v="367"/>
    <x v="366"/>
    <s v="Triple-buffered explicit methodology"/>
    <n v="9900"/>
    <n v="1870"/>
    <n v="0.18888888888888888"/>
    <x v="0"/>
    <n v="75"/>
    <n v="972.5"/>
    <x v="1"/>
    <s v="USD"/>
    <n v="1413608400"/>
    <n v="1415685600"/>
    <b v="0"/>
    <b v="1"/>
    <x v="3"/>
    <x v="3"/>
    <x v="3"/>
  </r>
  <r>
    <n v="368"/>
    <x v="367"/>
    <s v="Reactive directional capacity"/>
    <n v="5200"/>
    <n v="14394"/>
    <n v="2.7680769230769231"/>
    <x v="1"/>
    <n v="206"/>
    <n v="7300"/>
    <x v="4"/>
    <s v="GBP"/>
    <n v="1286946000"/>
    <n v="1288933200"/>
    <b v="0"/>
    <b v="1"/>
    <x v="4"/>
    <x v="4"/>
    <x v="4"/>
  </r>
  <r>
    <n v="369"/>
    <x v="368"/>
    <s v="Polarized needs-based approach"/>
    <n v="5400"/>
    <n v="14743"/>
    <n v="2.730185185185185"/>
    <x v="1"/>
    <n v="154"/>
    <n v="7448.5"/>
    <x v="1"/>
    <s v="USD"/>
    <n v="1359871200"/>
    <n v="1363237200"/>
    <b v="0"/>
    <b v="1"/>
    <x v="19"/>
    <x v="4"/>
    <x v="19"/>
  </r>
  <r>
    <n v="370"/>
    <x v="369"/>
    <s v="Intuitive well-modulated middleware"/>
    <n v="112300"/>
    <n v="178965"/>
    <n v="1.593633125556545"/>
    <x v="1"/>
    <n v="5966"/>
    <n v="92465.5"/>
    <x v="1"/>
    <s v="USD"/>
    <n v="1555304400"/>
    <n v="1555822800"/>
    <b v="0"/>
    <b v="0"/>
    <x v="3"/>
    <x v="3"/>
    <x v="3"/>
  </r>
  <r>
    <n v="371"/>
    <x v="370"/>
    <s v="Multi-channeled logistical matrices"/>
    <n v="189200"/>
    <n v="128410"/>
    <n v="0.67869978858350954"/>
    <x v="0"/>
    <n v="2176"/>
    <n v="65293"/>
    <x v="1"/>
    <s v="USD"/>
    <n v="1423375200"/>
    <n v="1427778000"/>
    <b v="0"/>
    <b v="0"/>
    <x v="3"/>
    <x v="3"/>
    <x v="3"/>
  </r>
  <r>
    <n v="372"/>
    <x v="371"/>
    <s v="Pre-emptive bifurcated artificial intelligence"/>
    <n v="900"/>
    <n v="14324"/>
    <n v="15.915555555555555"/>
    <x v="1"/>
    <n v="169"/>
    <n v="7246.5"/>
    <x v="1"/>
    <s v="USD"/>
    <n v="1420696800"/>
    <n v="1422424800"/>
    <b v="0"/>
    <b v="1"/>
    <x v="4"/>
    <x v="4"/>
    <x v="4"/>
  </r>
  <r>
    <n v="373"/>
    <x v="372"/>
    <s v="Down-sized coherent toolset"/>
    <n v="22500"/>
    <n v="164291"/>
    <n v="7.3018222222222224"/>
    <x v="1"/>
    <n v="2106"/>
    <n v="83198.5"/>
    <x v="1"/>
    <s v="USD"/>
    <n v="1502946000"/>
    <n v="1503637200"/>
    <b v="0"/>
    <b v="0"/>
    <x v="3"/>
    <x v="3"/>
    <x v="3"/>
  </r>
  <r>
    <n v="374"/>
    <x v="373"/>
    <s v="Open-source multi-tasking data-warehouse"/>
    <n v="167400"/>
    <n v="22073"/>
    <n v="0.13185782556750297"/>
    <x v="0"/>
    <n v="441"/>
    <n v="11257"/>
    <x v="1"/>
    <s v="USD"/>
    <n v="1547186400"/>
    <n v="1547618400"/>
    <b v="0"/>
    <b v="1"/>
    <x v="4"/>
    <x v="4"/>
    <x v="4"/>
  </r>
  <r>
    <n v="375"/>
    <x v="374"/>
    <s v="Future-proofed upward-trending contingency"/>
    <n v="2700"/>
    <n v="1479"/>
    <n v="0.54777777777777781"/>
    <x v="0"/>
    <n v="25"/>
    <n v="752"/>
    <x v="1"/>
    <s v="USD"/>
    <n v="1444971600"/>
    <n v="1449900000"/>
    <b v="0"/>
    <b v="0"/>
    <x v="7"/>
    <x v="1"/>
    <x v="7"/>
  </r>
  <r>
    <n v="376"/>
    <x v="375"/>
    <s v="Mandatory uniform matrix"/>
    <n v="3400"/>
    <n v="12275"/>
    <n v="3.6102941176470589"/>
    <x v="1"/>
    <n v="131"/>
    <n v="6203"/>
    <x v="1"/>
    <s v="USD"/>
    <n v="1404622800"/>
    <n v="1405141200"/>
    <b v="0"/>
    <b v="0"/>
    <x v="1"/>
    <x v="1"/>
    <x v="1"/>
  </r>
  <r>
    <n v="377"/>
    <x v="376"/>
    <s v="Phased methodical initiative"/>
    <n v="49700"/>
    <n v="5098"/>
    <n v="0.10257545271629778"/>
    <x v="0"/>
    <n v="127"/>
    <n v="2612.5"/>
    <x v="1"/>
    <s v="USD"/>
    <n v="1571720400"/>
    <n v="1572933600"/>
    <b v="0"/>
    <b v="0"/>
    <x v="3"/>
    <x v="3"/>
    <x v="3"/>
  </r>
  <r>
    <n v="378"/>
    <x v="377"/>
    <s v="Managed stable function"/>
    <n v="178200"/>
    <n v="24882"/>
    <n v="0.13962962962962963"/>
    <x v="0"/>
    <n v="355"/>
    <n v="12618.5"/>
    <x v="1"/>
    <s v="USD"/>
    <n v="1526878800"/>
    <n v="1530162000"/>
    <b v="0"/>
    <b v="0"/>
    <x v="4"/>
    <x v="4"/>
    <x v="4"/>
  </r>
  <r>
    <n v="379"/>
    <x v="378"/>
    <s v="Realigned clear-thinking migration"/>
    <n v="7200"/>
    <n v="2912"/>
    <n v="0.40444444444444444"/>
    <x v="0"/>
    <n v="44"/>
    <n v="1478"/>
    <x v="4"/>
    <s v="GBP"/>
    <n v="1319691600"/>
    <n v="1320904800"/>
    <b v="0"/>
    <b v="0"/>
    <x v="3"/>
    <x v="3"/>
    <x v="3"/>
  </r>
  <r>
    <n v="380"/>
    <x v="379"/>
    <s v="Optional clear-thinking process improvement"/>
    <n v="2500"/>
    <n v="4008"/>
    <n v="1.6032"/>
    <x v="1"/>
    <n v="84"/>
    <n v="2046"/>
    <x v="1"/>
    <s v="USD"/>
    <n v="1371963600"/>
    <n v="1372395600"/>
    <b v="0"/>
    <b v="0"/>
    <x v="3"/>
    <x v="3"/>
    <x v="3"/>
  </r>
  <r>
    <n v="381"/>
    <x v="380"/>
    <s v="Cross-group global moratorium"/>
    <n v="5300"/>
    <n v="9749"/>
    <n v="1.8394339622641509"/>
    <x v="1"/>
    <n v="155"/>
    <n v="4952"/>
    <x v="1"/>
    <s v="USD"/>
    <n v="1433739600"/>
    <n v="1437714000"/>
    <b v="0"/>
    <b v="0"/>
    <x v="3"/>
    <x v="3"/>
    <x v="3"/>
  </r>
  <r>
    <n v="382"/>
    <x v="381"/>
    <s v="Visionary systemic process improvement"/>
    <n v="9100"/>
    <n v="5803"/>
    <n v="0.63769230769230767"/>
    <x v="0"/>
    <n v="67"/>
    <n v="2935"/>
    <x v="1"/>
    <s v="USD"/>
    <n v="1508130000"/>
    <n v="1509771600"/>
    <b v="0"/>
    <b v="0"/>
    <x v="14"/>
    <x v="7"/>
    <x v="14"/>
  </r>
  <r>
    <n v="383"/>
    <x v="382"/>
    <s v="Progressive intangible flexibility"/>
    <n v="6300"/>
    <n v="14199"/>
    <n v="2.2538095238095237"/>
    <x v="1"/>
    <n v="189"/>
    <n v="7194"/>
    <x v="1"/>
    <s v="USD"/>
    <n v="1550037600"/>
    <n v="1550556000"/>
    <b v="0"/>
    <b v="1"/>
    <x v="0"/>
    <x v="0"/>
    <x v="0"/>
  </r>
  <r>
    <n v="384"/>
    <x v="383"/>
    <s v="Reactive real-time software"/>
    <n v="114400"/>
    <n v="196779"/>
    <n v="1.7200961538461539"/>
    <x v="1"/>
    <n v="4799"/>
    <n v="100789"/>
    <x v="1"/>
    <s v="USD"/>
    <n v="1486706400"/>
    <n v="1489039200"/>
    <b v="1"/>
    <b v="1"/>
    <x v="4"/>
    <x v="4"/>
    <x v="4"/>
  </r>
  <r>
    <n v="385"/>
    <x v="384"/>
    <s v="Programmable incremental knowledge user"/>
    <n v="38900"/>
    <n v="56859"/>
    <n v="1.4616709511568124"/>
    <x v="1"/>
    <n v="1137"/>
    <n v="28998"/>
    <x v="1"/>
    <s v="USD"/>
    <n v="1553835600"/>
    <n v="1556600400"/>
    <b v="0"/>
    <b v="0"/>
    <x v="9"/>
    <x v="5"/>
    <x v="9"/>
  </r>
  <r>
    <n v="386"/>
    <x v="385"/>
    <s v="Progressive 5thgeneration customer loyalty"/>
    <n v="135500"/>
    <n v="103554"/>
    <n v="0.76423616236162362"/>
    <x v="0"/>
    <n v="1068"/>
    <n v="52311"/>
    <x v="1"/>
    <s v="USD"/>
    <n v="1277528400"/>
    <n v="1278565200"/>
    <b v="0"/>
    <b v="0"/>
    <x v="3"/>
    <x v="3"/>
    <x v="3"/>
  </r>
  <r>
    <n v="387"/>
    <x v="386"/>
    <s v="Triple-buffered logistical frame"/>
    <n v="109000"/>
    <n v="42795"/>
    <n v="0.39261467889908258"/>
    <x v="0"/>
    <n v="424"/>
    <n v="21609.5"/>
    <x v="1"/>
    <s v="USD"/>
    <n v="1339477200"/>
    <n v="1339909200"/>
    <b v="0"/>
    <b v="0"/>
    <x v="8"/>
    <x v="2"/>
    <x v="8"/>
  </r>
  <r>
    <n v="388"/>
    <x v="387"/>
    <s v="Exclusive dynamic adapter"/>
    <n v="114800"/>
    <n v="12938"/>
    <n v="0.11270034843205574"/>
    <x v="3"/>
    <n v="145"/>
    <n v="6541.5"/>
    <x v="5"/>
    <s v="CHF"/>
    <n v="1325656800"/>
    <n v="1325829600"/>
    <b v="0"/>
    <b v="0"/>
    <x v="7"/>
    <x v="1"/>
    <x v="7"/>
  </r>
  <r>
    <n v="389"/>
    <x v="388"/>
    <s v="Automated systemic hierarchy"/>
    <n v="83000"/>
    <n v="101352"/>
    <n v="1.2211084337349398"/>
    <x v="1"/>
    <n v="1152"/>
    <n v="51252"/>
    <x v="1"/>
    <s v="USD"/>
    <n v="1288242000"/>
    <n v="1290578400"/>
    <b v="0"/>
    <b v="0"/>
    <x v="3"/>
    <x v="3"/>
    <x v="3"/>
  </r>
  <r>
    <n v="390"/>
    <x v="389"/>
    <s v="Digitized eco-centric core"/>
    <n v="2400"/>
    <n v="4477"/>
    <n v="1.8654166666666667"/>
    <x v="1"/>
    <n v="50"/>
    <n v="2263.5"/>
    <x v="1"/>
    <s v="USD"/>
    <n v="1379048400"/>
    <n v="1380344400"/>
    <b v="0"/>
    <b v="0"/>
    <x v="14"/>
    <x v="7"/>
    <x v="14"/>
  </r>
  <r>
    <n v="391"/>
    <x v="390"/>
    <s v="Mandatory uniform strategy"/>
    <n v="60400"/>
    <n v="4393"/>
    <n v="7.27317880794702E-2"/>
    <x v="0"/>
    <n v="151"/>
    <n v="2272"/>
    <x v="1"/>
    <s v="USD"/>
    <n v="1389679200"/>
    <n v="1389852000"/>
    <b v="0"/>
    <b v="0"/>
    <x v="9"/>
    <x v="5"/>
    <x v="9"/>
  </r>
  <r>
    <n v="392"/>
    <x v="391"/>
    <s v="Profit-focused zero administration forecast"/>
    <n v="102900"/>
    <n v="67546"/>
    <n v="0.65642371234207963"/>
    <x v="0"/>
    <n v="1608"/>
    <n v="34577"/>
    <x v="1"/>
    <s v="USD"/>
    <n v="1294293600"/>
    <n v="1294466400"/>
    <b v="0"/>
    <b v="0"/>
    <x v="8"/>
    <x v="2"/>
    <x v="8"/>
  </r>
  <r>
    <n v="393"/>
    <x v="392"/>
    <s v="De-engineered static orchestration"/>
    <n v="62800"/>
    <n v="143788"/>
    <n v="2.2896178343949045"/>
    <x v="1"/>
    <n v="3059"/>
    <n v="73423.5"/>
    <x v="0"/>
    <s v="CAD"/>
    <n v="1500267600"/>
    <n v="1500354000"/>
    <b v="0"/>
    <b v="0"/>
    <x v="17"/>
    <x v="1"/>
    <x v="17"/>
  </r>
  <r>
    <n v="394"/>
    <x v="393"/>
    <s v="Customizable dynamic info-mediaries"/>
    <n v="800"/>
    <n v="3755"/>
    <n v="4.6937499999999996"/>
    <x v="1"/>
    <n v="34"/>
    <n v="1894.5"/>
    <x v="1"/>
    <s v="USD"/>
    <n v="1375074000"/>
    <n v="1375938000"/>
    <b v="0"/>
    <b v="1"/>
    <x v="4"/>
    <x v="4"/>
    <x v="4"/>
  </r>
  <r>
    <n v="395"/>
    <x v="122"/>
    <s v="Enhanced incremental budgetary management"/>
    <n v="7100"/>
    <n v="9238"/>
    <n v="1.3011267605633803"/>
    <x v="1"/>
    <n v="220"/>
    <n v="4729"/>
    <x v="1"/>
    <s v="USD"/>
    <n v="1323324000"/>
    <n v="1323410400"/>
    <b v="1"/>
    <b v="0"/>
    <x v="3"/>
    <x v="3"/>
    <x v="3"/>
  </r>
  <r>
    <n v="396"/>
    <x v="394"/>
    <s v="Digitized local info-mediaries"/>
    <n v="46100"/>
    <n v="77012"/>
    <n v="1.6705422993492407"/>
    <x v="1"/>
    <n v="1604"/>
    <n v="39308"/>
    <x v="2"/>
    <s v="AUD"/>
    <n v="1538715600"/>
    <n v="1539406800"/>
    <b v="0"/>
    <b v="0"/>
    <x v="6"/>
    <x v="4"/>
    <x v="6"/>
  </r>
  <r>
    <n v="397"/>
    <x v="395"/>
    <s v="Virtual systematic monitoring"/>
    <n v="8100"/>
    <n v="14083"/>
    <n v="1.738641975308642"/>
    <x v="1"/>
    <n v="454"/>
    <n v="7268.5"/>
    <x v="1"/>
    <s v="USD"/>
    <n v="1369285200"/>
    <n v="1369803600"/>
    <b v="0"/>
    <b v="0"/>
    <x v="1"/>
    <x v="1"/>
    <x v="1"/>
  </r>
  <r>
    <n v="398"/>
    <x v="396"/>
    <s v="Reactive bottom-line open architecture"/>
    <n v="1700"/>
    <n v="12202"/>
    <n v="7.1776470588235295"/>
    <x v="1"/>
    <n v="123"/>
    <n v="6162.5"/>
    <x v="6"/>
    <s v="EUR"/>
    <n v="1525755600"/>
    <n v="1525928400"/>
    <b v="0"/>
    <b v="1"/>
    <x v="10"/>
    <x v="4"/>
    <x v="10"/>
  </r>
  <r>
    <n v="399"/>
    <x v="397"/>
    <s v="Pre-emptive interactive model"/>
    <n v="97300"/>
    <n v="62127"/>
    <n v="0.63850976361767731"/>
    <x v="0"/>
    <n v="941"/>
    <n v="31534"/>
    <x v="1"/>
    <s v="USD"/>
    <n v="1296626400"/>
    <n v="1297231200"/>
    <b v="0"/>
    <b v="0"/>
    <x v="7"/>
    <x v="1"/>
    <x v="7"/>
  </r>
  <r>
    <n v="400"/>
    <x v="398"/>
    <s v="Ergonomic eco-centric open architecture"/>
    <n v="100"/>
    <n v="2"/>
    <n v="0.02"/>
    <x v="0"/>
    <n v="1"/>
    <n v="1.5"/>
    <x v="1"/>
    <s v="USD"/>
    <n v="1376629200"/>
    <n v="1378530000"/>
    <b v="0"/>
    <b v="1"/>
    <x v="14"/>
    <x v="7"/>
    <x v="14"/>
  </r>
  <r>
    <n v="401"/>
    <x v="399"/>
    <s v="Inverse radical hierarchy"/>
    <n v="900"/>
    <n v="13772"/>
    <n v="15.302222222222222"/>
    <x v="1"/>
    <n v="299"/>
    <n v="7035.5"/>
    <x v="1"/>
    <s v="USD"/>
    <n v="1572152400"/>
    <n v="1572152400"/>
    <b v="0"/>
    <b v="0"/>
    <x v="3"/>
    <x v="3"/>
    <x v="3"/>
  </r>
  <r>
    <n v="402"/>
    <x v="400"/>
    <s v="Team-oriented static interface"/>
    <n v="7300"/>
    <n v="2946"/>
    <n v="0.40356164383561643"/>
    <x v="0"/>
    <n v="40"/>
    <n v="1493"/>
    <x v="1"/>
    <s v="USD"/>
    <n v="1325829600"/>
    <n v="1329890400"/>
    <b v="0"/>
    <b v="1"/>
    <x v="12"/>
    <x v="4"/>
    <x v="12"/>
  </r>
  <r>
    <n v="403"/>
    <x v="401"/>
    <s v="Virtual foreground throughput"/>
    <n v="195800"/>
    <n v="168820"/>
    <n v="0.86220633299284988"/>
    <x v="0"/>
    <n v="3015"/>
    <n v="85917.5"/>
    <x v="0"/>
    <s v="CAD"/>
    <n v="1273640400"/>
    <n v="1276750800"/>
    <b v="0"/>
    <b v="1"/>
    <x v="3"/>
    <x v="3"/>
    <x v="3"/>
  </r>
  <r>
    <n v="404"/>
    <x v="402"/>
    <s v="Visionary exuding Internet solution"/>
    <n v="48900"/>
    <n v="154321"/>
    <n v="3.1558486707566464"/>
    <x v="1"/>
    <n v="2237"/>
    <n v="78279"/>
    <x v="1"/>
    <s v="USD"/>
    <n v="1510639200"/>
    <n v="1510898400"/>
    <b v="0"/>
    <b v="0"/>
    <x v="3"/>
    <x v="3"/>
    <x v="3"/>
  </r>
  <r>
    <n v="405"/>
    <x v="403"/>
    <s v="Synchronized secondary analyzer"/>
    <n v="29600"/>
    <n v="26527"/>
    <n v="0.89618243243243245"/>
    <x v="0"/>
    <n v="435"/>
    <n v="13481"/>
    <x v="1"/>
    <s v="USD"/>
    <n v="1528088400"/>
    <n v="1532408400"/>
    <b v="0"/>
    <b v="0"/>
    <x v="3"/>
    <x v="3"/>
    <x v="3"/>
  </r>
  <r>
    <n v="406"/>
    <x v="404"/>
    <s v="Balanced attitude-oriented parallelism"/>
    <n v="39300"/>
    <n v="71583"/>
    <n v="1.8214503816793892"/>
    <x v="1"/>
    <n v="645"/>
    <n v="36114"/>
    <x v="1"/>
    <s v="USD"/>
    <n v="1359525600"/>
    <n v="1360562400"/>
    <b v="1"/>
    <b v="0"/>
    <x v="4"/>
    <x v="4"/>
    <x v="4"/>
  </r>
  <r>
    <n v="407"/>
    <x v="405"/>
    <s v="Organized bandwidth-monitored core"/>
    <n v="3400"/>
    <n v="12100"/>
    <n v="3.5588235294117645"/>
    <x v="1"/>
    <n v="484"/>
    <n v="6292"/>
    <x v="3"/>
    <s v="DKK"/>
    <n v="1570942800"/>
    <n v="1571547600"/>
    <b v="0"/>
    <b v="0"/>
    <x v="3"/>
    <x v="3"/>
    <x v="3"/>
  </r>
  <r>
    <n v="408"/>
    <x v="406"/>
    <s v="Cloned leadingedge utilization"/>
    <n v="9200"/>
    <n v="12129"/>
    <n v="1.3183695652173912"/>
    <x v="1"/>
    <n v="154"/>
    <n v="6141.5"/>
    <x v="0"/>
    <s v="CAD"/>
    <n v="1466398800"/>
    <n v="1468126800"/>
    <b v="0"/>
    <b v="0"/>
    <x v="4"/>
    <x v="4"/>
    <x v="4"/>
  </r>
  <r>
    <n v="409"/>
    <x v="97"/>
    <s v="Secured asymmetric projection"/>
    <n v="135600"/>
    <n v="62804"/>
    <n v="0.46315634218289087"/>
    <x v="0"/>
    <n v="714"/>
    <n v="31759"/>
    <x v="1"/>
    <s v="USD"/>
    <n v="1492491600"/>
    <n v="1492837200"/>
    <b v="0"/>
    <b v="0"/>
    <x v="1"/>
    <x v="1"/>
    <x v="1"/>
  </r>
  <r>
    <n v="410"/>
    <x v="407"/>
    <s v="Advanced cohesive Graphic Interface"/>
    <n v="153700"/>
    <n v="55536"/>
    <n v="0.36132726089785294"/>
    <x v="2"/>
    <n v="1111"/>
    <n v="28323.5"/>
    <x v="1"/>
    <s v="USD"/>
    <n v="1430197200"/>
    <n v="1430197200"/>
    <b v="0"/>
    <b v="0"/>
    <x v="20"/>
    <x v="6"/>
    <x v="20"/>
  </r>
  <r>
    <n v="411"/>
    <x v="408"/>
    <s v="Down-sized maximized function"/>
    <n v="7800"/>
    <n v="8161"/>
    <n v="1.0462820512820512"/>
    <x v="1"/>
    <n v="82"/>
    <n v="4121.5"/>
    <x v="1"/>
    <s v="USD"/>
    <n v="1496034000"/>
    <n v="1496206800"/>
    <b v="0"/>
    <b v="0"/>
    <x v="3"/>
    <x v="3"/>
    <x v="3"/>
  </r>
  <r>
    <n v="412"/>
    <x v="409"/>
    <s v="Realigned zero tolerance software"/>
    <n v="2100"/>
    <n v="14046"/>
    <n v="6.6885714285714286"/>
    <x v="1"/>
    <n v="134"/>
    <n v="7090"/>
    <x v="1"/>
    <s v="USD"/>
    <n v="1388728800"/>
    <n v="1389592800"/>
    <b v="0"/>
    <b v="0"/>
    <x v="13"/>
    <x v="5"/>
    <x v="13"/>
  </r>
  <r>
    <n v="413"/>
    <x v="410"/>
    <s v="Persevering analyzing extranet"/>
    <n v="189500"/>
    <n v="117628"/>
    <n v="0.62072823218997364"/>
    <x v="2"/>
    <n v="1089"/>
    <n v="59358.5"/>
    <x v="1"/>
    <s v="USD"/>
    <n v="1543298400"/>
    <n v="1545631200"/>
    <b v="0"/>
    <b v="0"/>
    <x v="10"/>
    <x v="4"/>
    <x v="10"/>
  </r>
  <r>
    <n v="414"/>
    <x v="411"/>
    <s v="Innovative human-resource migration"/>
    <n v="188200"/>
    <n v="159405"/>
    <n v="0.84699787460148779"/>
    <x v="0"/>
    <n v="5497"/>
    <n v="82451"/>
    <x v="1"/>
    <s v="USD"/>
    <n v="1271739600"/>
    <n v="1272430800"/>
    <b v="0"/>
    <b v="1"/>
    <x v="0"/>
    <x v="0"/>
    <x v="0"/>
  </r>
  <r>
    <n v="415"/>
    <x v="412"/>
    <s v="Intuitive needs-based monitoring"/>
    <n v="113500"/>
    <n v="12552"/>
    <n v="0.11059030837004405"/>
    <x v="0"/>
    <n v="418"/>
    <n v="6485"/>
    <x v="1"/>
    <s v="USD"/>
    <n v="1326434400"/>
    <n v="1327903200"/>
    <b v="0"/>
    <b v="0"/>
    <x v="3"/>
    <x v="3"/>
    <x v="3"/>
  </r>
  <r>
    <n v="416"/>
    <x v="413"/>
    <s v="Customer-focused disintermediate toolset"/>
    <n v="134600"/>
    <n v="59007"/>
    <n v="0.43838781575037145"/>
    <x v="0"/>
    <n v="1439"/>
    <n v="30223"/>
    <x v="1"/>
    <s v="USD"/>
    <n v="1295244000"/>
    <n v="1296021600"/>
    <b v="0"/>
    <b v="1"/>
    <x v="4"/>
    <x v="4"/>
    <x v="4"/>
  </r>
  <r>
    <n v="417"/>
    <x v="414"/>
    <s v="Upgradable 24/7 emulation"/>
    <n v="1700"/>
    <n v="943"/>
    <n v="0.55470588235294116"/>
    <x v="0"/>
    <n v="15"/>
    <n v="479"/>
    <x v="1"/>
    <s v="USD"/>
    <n v="1541221200"/>
    <n v="1543298400"/>
    <b v="0"/>
    <b v="0"/>
    <x v="3"/>
    <x v="3"/>
    <x v="3"/>
  </r>
  <r>
    <n v="418"/>
    <x v="32"/>
    <s v="Quality-focused client-server core"/>
    <n v="163700"/>
    <n v="93963"/>
    <n v="0.57399511301160655"/>
    <x v="0"/>
    <n v="1999"/>
    <n v="47981"/>
    <x v="0"/>
    <s v="CAD"/>
    <n v="1336280400"/>
    <n v="1336366800"/>
    <b v="0"/>
    <b v="0"/>
    <x v="4"/>
    <x v="4"/>
    <x v="4"/>
  </r>
  <r>
    <n v="419"/>
    <x v="415"/>
    <s v="Upgradable maximized protocol"/>
    <n v="113800"/>
    <n v="140469"/>
    <n v="1.2343497363796134"/>
    <x v="1"/>
    <n v="5203"/>
    <n v="72836"/>
    <x v="1"/>
    <s v="USD"/>
    <n v="1324533600"/>
    <n v="1325052000"/>
    <b v="0"/>
    <b v="0"/>
    <x v="2"/>
    <x v="2"/>
    <x v="2"/>
  </r>
  <r>
    <n v="420"/>
    <x v="416"/>
    <s v="Cross-platform interactive synergy"/>
    <n v="5000"/>
    <n v="6423"/>
    <n v="1.2846"/>
    <x v="1"/>
    <n v="94"/>
    <n v="3258.5"/>
    <x v="1"/>
    <s v="USD"/>
    <n v="1498366800"/>
    <n v="1499576400"/>
    <b v="0"/>
    <b v="0"/>
    <x v="3"/>
    <x v="3"/>
    <x v="3"/>
  </r>
  <r>
    <n v="421"/>
    <x v="417"/>
    <s v="User-centric fault-tolerant archive"/>
    <n v="9400"/>
    <n v="6015"/>
    <n v="0.63989361702127656"/>
    <x v="0"/>
    <n v="118"/>
    <n v="3066.5"/>
    <x v="1"/>
    <s v="USD"/>
    <n v="1498712400"/>
    <n v="1501304400"/>
    <b v="0"/>
    <b v="1"/>
    <x v="8"/>
    <x v="2"/>
    <x v="8"/>
  </r>
  <r>
    <n v="422"/>
    <x v="418"/>
    <s v="Reverse-engineered regional knowledge user"/>
    <n v="8700"/>
    <n v="11075"/>
    <n v="1.2729885057471264"/>
    <x v="1"/>
    <n v="205"/>
    <n v="5640"/>
    <x v="1"/>
    <s v="USD"/>
    <n v="1271480400"/>
    <n v="1273208400"/>
    <b v="0"/>
    <b v="1"/>
    <x v="3"/>
    <x v="3"/>
    <x v="3"/>
  </r>
  <r>
    <n v="423"/>
    <x v="419"/>
    <s v="Self-enabling real-time definition"/>
    <n v="147800"/>
    <n v="15723"/>
    <n v="0.10638024357239513"/>
    <x v="0"/>
    <n v="162"/>
    <n v="7942.5"/>
    <x v="1"/>
    <s v="USD"/>
    <n v="1316667600"/>
    <n v="1316840400"/>
    <b v="0"/>
    <b v="1"/>
    <x v="0"/>
    <x v="0"/>
    <x v="0"/>
  </r>
  <r>
    <n v="424"/>
    <x v="420"/>
    <s v="User-centric impactful projection"/>
    <n v="5100"/>
    <n v="2064"/>
    <n v="0.40470588235294119"/>
    <x v="0"/>
    <n v="83"/>
    <n v="1073.5"/>
    <x v="1"/>
    <s v="USD"/>
    <n v="1524027600"/>
    <n v="1524546000"/>
    <b v="0"/>
    <b v="0"/>
    <x v="7"/>
    <x v="1"/>
    <x v="7"/>
  </r>
  <r>
    <n v="425"/>
    <x v="421"/>
    <s v="Vision-oriented actuating hardware"/>
    <n v="2700"/>
    <n v="7767"/>
    <n v="2.8766666666666665"/>
    <x v="1"/>
    <n v="92"/>
    <n v="3929.5"/>
    <x v="1"/>
    <s v="USD"/>
    <n v="1438059600"/>
    <n v="1438578000"/>
    <b v="0"/>
    <b v="0"/>
    <x v="14"/>
    <x v="7"/>
    <x v="14"/>
  </r>
  <r>
    <n v="426"/>
    <x v="422"/>
    <s v="Virtual leadingedge framework"/>
    <n v="1800"/>
    <n v="10313"/>
    <n v="5.7294444444444448"/>
    <x v="1"/>
    <n v="219"/>
    <n v="5266"/>
    <x v="1"/>
    <s v="USD"/>
    <n v="1361944800"/>
    <n v="1362549600"/>
    <b v="0"/>
    <b v="0"/>
    <x v="3"/>
    <x v="3"/>
    <x v="3"/>
  </r>
  <r>
    <n v="427"/>
    <x v="423"/>
    <s v="Managed discrete framework"/>
    <n v="174500"/>
    <n v="197018"/>
    <n v="1.1290429799426933"/>
    <x v="1"/>
    <n v="2526"/>
    <n v="99772"/>
    <x v="1"/>
    <s v="USD"/>
    <n v="1410584400"/>
    <n v="1413349200"/>
    <b v="0"/>
    <b v="1"/>
    <x v="3"/>
    <x v="3"/>
    <x v="3"/>
  </r>
  <r>
    <n v="428"/>
    <x v="424"/>
    <s v="Progressive zero-defect capability"/>
    <n v="101400"/>
    <n v="47037"/>
    <n v="0.46387573964497042"/>
    <x v="0"/>
    <n v="747"/>
    <n v="23892"/>
    <x v="1"/>
    <s v="USD"/>
    <n v="1297404000"/>
    <n v="1298008800"/>
    <b v="0"/>
    <b v="0"/>
    <x v="10"/>
    <x v="4"/>
    <x v="10"/>
  </r>
  <r>
    <n v="429"/>
    <x v="425"/>
    <s v="Right-sized demand-driven adapter"/>
    <n v="191000"/>
    <n v="173191"/>
    <n v="0.90675916230366493"/>
    <x v="3"/>
    <n v="2138"/>
    <n v="87664.5"/>
    <x v="1"/>
    <s v="USD"/>
    <n v="1392012000"/>
    <n v="1394427600"/>
    <b v="0"/>
    <b v="1"/>
    <x v="14"/>
    <x v="7"/>
    <x v="14"/>
  </r>
  <r>
    <n v="430"/>
    <x v="426"/>
    <s v="Re-engineered attitude-oriented frame"/>
    <n v="8100"/>
    <n v="5487"/>
    <n v="0.67740740740740746"/>
    <x v="0"/>
    <n v="84"/>
    <n v="2785.5"/>
    <x v="1"/>
    <s v="USD"/>
    <n v="1569733200"/>
    <n v="1572670800"/>
    <b v="0"/>
    <b v="0"/>
    <x v="3"/>
    <x v="3"/>
    <x v="3"/>
  </r>
  <r>
    <n v="431"/>
    <x v="427"/>
    <s v="Compatible multimedia utilization"/>
    <n v="5100"/>
    <n v="9817"/>
    <n v="1.9249019607843136"/>
    <x v="1"/>
    <n v="94"/>
    <n v="4955.5"/>
    <x v="1"/>
    <s v="USD"/>
    <n v="1529643600"/>
    <n v="1531112400"/>
    <b v="1"/>
    <b v="0"/>
    <x v="3"/>
    <x v="3"/>
    <x v="3"/>
  </r>
  <r>
    <n v="432"/>
    <x v="428"/>
    <s v="Re-contextualized dedicated hardware"/>
    <n v="7700"/>
    <n v="6369"/>
    <n v="0.82714285714285718"/>
    <x v="0"/>
    <n v="91"/>
    <n v="3230"/>
    <x v="1"/>
    <s v="USD"/>
    <n v="1399006800"/>
    <n v="1400734800"/>
    <b v="0"/>
    <b v="0"/>
    <x v="3"/>
    <x v="3"/>
    <x v="3"/>
  </r>
  <r>
    <n v="433"/>
    <x v="429"/>
    <s v="Decentralized composite paradigm"/>
    <n v="121400"/>
    <n v="65755"/>
    <n v="0.54163920922570019"/>
    <x v="0"/>
    <n v="792"/>
    <n v="33273.5"/>
    <x v="1"/>
    <s v="USD"/>
    <n v="1385359200"/>
    <n v="1386741600"/>
    <b v="0"/>
    <b v="1"/>
    <x v="4"/>
    <x v="4"/>
    <x v="4"/>
  </r>
  <r>
    <n v="434"/>
    <x v="430"/>
    <s v="Cloned transitional hierarchy"/>
    <n v="5400"/>
    <n v="903"/>
    <n v="0.16722222222222222"/>
    <x v="3"/>
    <n v="10"/>
    <n v="456.5"/>
    <x v="0"/>
    <s v="CAD"/>
    <n v="1480572000"/>
    <n v="1481781600"/>
    <b v="1"/>
    <b v="0"/>
    <x v="3"/>
    <x v="3"/>
    <x v="3"/>
  </r>
  <r>
    <n v="435"/>
    <x v="431"/>
    <s v="Advanced discrete leverage"/>
    <n v="152400"/>
    <n v="178120"/>
    <n v="1.168766404199475"/>
    <x v="1"/>
    <n v="1713"/>
    <n v="89916.5"/>
    <x v="6"/>
    <s v="EUR"/>
    <n v="1418623200"/>
    <n v="1419660000"/>
    <b v="0"/>
    <b v="1"/>
    <x v="3"/>
    <x v="3"/>
    <x v="3"/>
  </r>
  <r>
    <n v="436"/>
    <x v="432"/>
    <s v="Open-source incremental throughput"/>
    <n v="1300"/>
    <n v="13678"/>
    <n v="10.521538461538462"/>
    <x v="1"/>
    <n v="249"/>
    <n v="6963.5"/>
    <x v="1"/>
    <s v="USD"/>
    <n v="1555736400"/>
    <n v="1555822800"/>
    <b v="0"/>
    <b v="0"/>
    <x v="17"/>
    <x v="1"/>
    <x v="17"/>
  </r>
  <r>
    <n v="437"/>
    <x v="433"/>
    <s v="Centralized regional interface"/>
    <n v="8100"/>
    <n v="9969"/>
    <n v="1.2307407407407407"/>
    <x v="1"/>
    <n v="192"/>
    <n v="5080.5"/>
    <x v="1"/>
    <s v="USD"/>
    <n v="1442120400"/>
    <n v="1442379600"/>
    <b v="0"/>
    <b v="1"/>
    <x v="10"/>
    <x v="4"/>
    <x v="10"/>
  </r>
  <r>
    <n v="438"/>
    <x v="434"/>
    <s v="Streamlined web-enabled knowledgebase"/>
    <n v="8300"/>
    <n v="14827"/>
    <n v="1.7863855421686747"/>
    <x v="1"/>
    <n v="247"/>
    <n v="7537"/>
    <x v="1"/>
    <s v="USD"/>
    <n v="1362376800"/>
    <n v="1364965200"/>
    <b v="0"/>
    <b v="0"/>
    <x v="3"/>
    <x v="3"/>
    <x v="3"/>
  </r>
  <r>
    <n v="439"/>
    <x v="435"/>
    <s v="Digitized transitional monitoring"/>
    <n v="28400"/>
    <n v="100900"/>
    <n v="3.5528169014084505"/>
    <x v="1"/>
    <n v="2293"/>
    <n v="51596.5"/>
    <x v="1"/>
    <s v="USD"/>
    <n v="1478408400"/>
    <n v="1479016800"/>
    <b v="0"/>
    <b v="0"/>
    <x v="22"/>
    <x v="4"/>
    <x v="22"/>
  </r>
  <r>
    <n v="440"/>
    <x v="436"/>
    <s v="Networked optimal adapter"/>
    <n v="102500"/>
    <n v="165954"/>
    <n v="1.6190634146341463"/>
    <x v="1"/>
    <n v="3131"/>
    <n v="84542.5"/>
    <x v="1"/>
    <s v="USD"/>
    <n v="1498798800"/>
    <n v="1499662800"/>
    <b v="0"/>
    <b v="0"/>
    <x v="19"/>
    <x v="4"/>
    <x v="19"/>
  </r>
  <r>
    <n v="441"/>
    <x v="437"/>
    <s v="Automated optimal function"/>
    <n v="7000"/>
    <n v="1744"/>
    <n v="0.24914285714285714"/>
    <x v="0"/>
    <n v="32"/>
    <n v="888"/>
    <x v="1"/>
    <s v="USD"/>
    <n v="1335416400"/>
    <n v="1337835600"/>
    <b v="0"/>
    <b v="0"/>
    <x v="8"/>
    <x v="2"/>
    <x v="8"/>
  </r>
  <r>
    <n v="442"/>
    <x v="438"/>
    <s v="Devolved system-worthy framework"/>
    <n v="5400"/>
    <n v="10731"/>
    <n v="1.9872222222222222"/>
    <x v="1"/>
    <n v="143"/>
    <n v="5437"/>
    <x v="6"/>
    <s v="EUR"/>
    <n v="1504328400"/>
    <n v="1505710800"/>
    <b v="0"/>
    <b v="0"/>
    <x v="3"/>
    <x v="3"/>
    <x v="3"/>
  </r>
  <r>
    <n v="443"/>
    <x v="439"/>
    <s v="Stand-alone user-facing service-desk"/>
    <n v="9300"/>
    <n v="3232"/>
    <n v="0.34752688172043011"/>
    <x v="3"/>
    <n v="90"/>
    <n v="1661"/>
    <x v="1"/>
    <s v="USD"/>
    <n v="1285822800"/>
    <n v="1287464400"/>
    <b v="0"/>
    <b v="0"/>
    <x v="3"/>
    <x v="3"/>
    <x v="3"/>
  </r>
  <r>
    <n v="444"/>
    <x v="347"/>
    <s v="Versatile global attitude"/>
    <n v="6200"/>
    <n v="10938"/>
    <n v="1.7641935483870967"/>
    <x v="1"/>
    <n v="296"/>
    <n v="5617"/>
    <x v="1"/>
    <s v="USD"/>
    <n v="1311483600"/>
    <n v="1311656400"/>
    <b v="0"/>
    <b v="1"/>
    <x v="7"/>
    <x v="1"/>
    <x v="7"/>
  </r>
  <r>
    <n v="445"/>
    <x v="440"/>
    <s v="Intuitive demand-driven Local Area Network"/>
    <n v="2100"/>
    <n v="10739"/>
    <n v="5.1138095238095236"/>
    <x v="1"/>
    <n v="170"/>
    <n v="5454.5"/>
    <x v="1"/>
    <s v="USD"/>
    <n v="1291356000"/>
    <n v="1293170400"/>
    <b v="0"/>
    <b v="1"/>
    <x v="3"/>
    <x v="3"/>
    <x v="3"/>
  </r>
  <r>
    <n v="446"/>
    <x v="441"/>
    <s v="Assimilated uniform methodology"/>
    <n v="6800"/>
    <n v="5579"/>
    <n v="0.82044117647058823"/>
    <x v="0"/>
    <n v="186"/>
    <n v="2882.5"/>
    <x v="1"/>
    <s v="USD"/>
    <n v="1355810400"/>
    <n v="1355983200"/>
    <b v="0"/>
    <b v="0"/>
    <x v="8"/>
    <x v="2"/>
    <x v="8"/>
  </r>
  <r>
    <n v="447"/>
    <x v="442"/>
    <s v="Self-enabling next generation algorithm"/>
    <n v="155200"/>
    <n v="37754"/>
    <n v="0.24326030927835052"/>
    <x v="3"/>
    <n v="439"/>
    <n v="19096.5"/>
    <x v="4"/>
    <s v="GBP"/>
    <n v="1513663200"/>
    <n v="1515045600"/>
    <b v="0"/>
    <b v="0"/>
    <x v="19"/>
    <x v="4"/>
    <x v="19"/>
  </r>
  <r>
    <n v="448"/>
    <x v="443"/>
    <s v="Object-based demand-driven strategy"/>
    <n v="89900"/>
    <n v="45384"/>
    <n v="0.50482758620689661"/>
    <x v="0"/>
    <n v="605"/>
    <n v="22994.5"/>
    <x v="1"/>
    <s v="USD"/>
    <n v="1365915600"/>
    <n v="1366088400"/>
    <b v="0"/>
    <b v="1"/>
    <x v="11"/>
    <x v="6"/>
    <x v="11"/>
  </r>
  <r>
    <n v="449"/>
    <x v="444"/>
    <s v="Public-key coherent ability"/>
    <n v="900"/>
    <n v="8703"/>
    <n v="9.67"/>
    <x v="1"/>
    <n v="86"/>
    <n v="4394.5"/>
    <x v="3"/>
    <s v="DKK"/>
    <n v="1551852000"/>
    <n v="1553317200"/>
    <b v="0"/>
    <b v="0"/>
    <x v="11"/>
    <x v="6"/>
    <x v="11"/>
  </r>
  <r>
    <n v="450"/>
    <x v="445"/>
    <s v="Up-sized composite success"/>
    <n v="100"/>
    <n v="4"/>
    <n v="0.04"/>
    <x v="0"/>
    <n v="1"/>
    <n v="2.5"/>
    <x v="0"/>
    <s v="CAD"/>
    <n v="1540098000"/>
    <n v="1542088800"/>
    <b v="0"/>
    <b v="0"/>
    <x v="10"/>
    <x v="4"/>
    <x v="10"/>
  </r>
  <r>
    <n v="451"/>
    <x v="446"/>
    <s v="Innovative exuding matrix"/>
    <n v="148400"/>
    <n v="182302"/>
    <n v="1.2284501347708894"/>
    <x v="1"/>
    <n v="6286"/>
    <n v="94294"/>
    <x v="1"/>
    <s v="USD"/>
    <n v="1500440400"/>
    <n v="1503118800"/>
    <b v="0"/>
    <b v="0"/>
    <x v="1"/>
    <x v="1"/>
    <x v="1"/>
  </r>
  <r>
    <n v="452"/>
    <x v="447"/>
    <s v="Realigned impactful artificial intelligence"/>
    <n v="4800"/>
    <n v="3045"/>
    <n v="0.63437500000000002"/>
    <x v="0"/>
    <n v="31"/>
    <n v="1538"/>
    <x v="1"/>
    <s v="USD"/>
    <n v="1278392400"/>
    <n v="1278478800"/>
    <b v="0"/>
    <b v="0"/>
    <x v="6"/>
    <x v="4"/>
    <x v="6"/>
  </r>
  <r>
    <n v="453"/>
    <x v="448"/>
    <s v="Multi-layered multi-tasking secured line"/>
    <n v="182400"/>
    <n v="102749"/>
    <n v="0.56331688596491225"/>
    <x v="0"/>
    <n v="1181"/>
    <n v="51965"/>
    <x v="1"/>
    <s v="USD"/>
    <n v="1480572000"/>
    <n v="1484114400"/>
    <b v="0"/>
    <b v="0"/>
    <x v="22"/>
    <x v="4"/>
    <x v="22"/>
  </r>
  <r>
    <n v="454"/>
    <x v="449"/>
    <s v="Upgradable upward-trending portal"/>
    <n v="4000"/>
    <n v="1763"/>
    <n v="0.44074999999999998"/>
    <x v="0"/>
    <n v="39"/>
    <n v="901"/>
    <x v="1"/>
    <s v="USD"/>
    <n v="1382331600"/>
    <n v="1385445600"/>
    <b v="0"/>
    <b v="1"/>
    <x v="6"/>
    <x v="4"/>
    <x v="6"/>
  </r>
  <r>
    <n v="455"/>
    <x v="450"/>
    <s v="Profit-focused global product"/>
    <n v="116500"/>
    <n v="137904"/>
    <n v="1.1837253218884121"/>
    <x v="1"/>
    <n v="3727"/>
    <n v="70815.5"/>
    <x v="1"/>
    <s v="USD"/>
    <n v="1316754000"/>
    <n v="1318741200"/>
    <b v="0"/>
    <b v="0"/>
    <x v="3"/>
    <x v="3"/>
    <x v="3"/>
  </r>
  <r>
    <n v="456"/>
    <x v="451"/>
    <s v="Operative well-modulated data-warehouse"/>
    <n v="146400"/>
    <n v="152438"/>
    <n v="1.041243169398907"/>
    <x v="1"/>
    <n v="1605"/>
    <n v="77021.5"/>
    <x v="1"/>
    <s v="USD"/>
    <n v="1518242400"/>
    <n v="1518242400"/>
    <b v="0"/>
    <b v="1"/>
    <x v="7"/>
    <x v="1"/>
    <x v="7"/>
  </r>
  <r>
    <n v="457"/>
    <x v="452"/>
    <s v="Cloned asymmetric functionalities"/>
    <n v="5000"/>
    <n v="1332"/>
    <n v="0.26640000000000003"/>
    <x v="0"/>
    <n v="46"/>
    <n v="689"/>
    <x v="1"/>
    <s v="USD"/>
    <n v="1476421200"/>
    <n v="1476594000"/>
    <b v="0"/>
    <b v="0"/>
    <x v="3"/>
    <x v="3"/>
    <x v="3"/>
  </r>
  <r>
    <n v="458"/>
    <x v="453"/>
    <s v="Pre-emptive neutral portal"/>
    <n v="33800"/>
    <n v="118706"/>
    <n v="3.5120118343195266"/>
    <x v="1"/>
    <n v="2120"/>
    <n v="60413"/>
    <x v="1"/>
    <s v="USD"/>
    <n v="1269752400"/>
    <n v="1273554000"/>
    <b v="0"/>
    <b v="0"/>
    <x v="3"/>
    <x v="3"/>
    <x v="3"/>
  </r>
  <r>
    <n v="459"/>
    <x v="454"/>
    <s v="Switchable demand-driven help-desk"/>
    <n v="6300"/>
    <n v="5674"/>
    <n v="0.90063492063492068"/>
    <x v="0"/>
    <n v="105"/>
    <n v="2889.5"/>
    <x v="1"/>
    <s v="USD"/>
    <n v="1419746400"/>
    <n v="1421906400"/>
    <b v="0"/>
    <b v="0"/>
    <x v="4"/>
    <x v="4"/>
    <x v="4"/>
  </r>
  <r>
    <n v="460"/>
    <x v="455"/>
    <s v="Business-focused static ability"/>
    <n v="2400"/>
    <n v="4119"/>
    <n v="1.7162500000000001"/>
    <x v="1"/>
    <n v="50"/>
    <n v="2084.5"/>
    <x v="1"/>
    <s v="USD"/>
    <n v="1281330000"/>
    <n v="1281589200"/>
    <b v="0"/>
    <b v="0"/>
    <x v="3"/>
    <x v="3"/>
    <x v="3"/>
  </r>
  <r>
    <n v="461"/>
    <x v="456"/>
    <s v="Networked secondary structure"/>
    <n v="98800"/>
    <n v="139354"/>
    <n v="1.4104655870445344"/>
    <x v="1"/>
    <n v="2080"/>
    <n v="70717"/>
    <x v="1"/>
    <s v="USD"/>
    <n v="1398661200"/>
    <n v="1400389200"/>
    <b v="0"/>
    <b v="0"/>
    <x v="6"/>
    <x v="4"/>
    <x v="6"/>
  </r>
  <r>
    <n v="462"/>
    <x v="457"/>
    <s v="Total multimedia website"/>
    <n v="188800"/>
    <n v="57734"/>
    <n v="0.30579449152542371"/>
    <x v="0"/>
    <n v="535"/>
    <n v="29134.5"/>
    <x v="1"/>
    <s v="USD"/>
    <n v="1359525600"/>
    <n v="1362808800"/>
    <b v="0"/>
    <b v="0"/>
    <x v="20"/>
    <x v="6"/>
    <x v="20"/>
  </r>
  <r>
    <n v="463"/>
    <x v="458"/>
    <s v="Cross-platform upward-trending parallelism"/>
    <n v="134300"/>
    <n v="145265"/>
    <n v="1.0816455696202532"/>
    <x v="1"/>
    <n v="2105"/>
    <n v="73685"/>
    <x v="1"/>
    <s v="USD"/>
    <n v="1388469600"/>
    <n v="1388815200"/>
    <b v="0"/>
    <b v="0"/>
    <x v="10"/>
    <x v="4"/>
    <x v="10"/>
  </r>
  <r>
    <n v="464"/>
    <x v="459"/>
    <s v="Pre-emptive mission-critical hardware"/>
    <n v="71200"/>
    <n v="95020"/>
    <n v="1.3345505617977529"/>
    <x v="1"/>
    <n v="2436"/>
    <n v="48728"/>
    <x v="1"/>
    <s v="USD"/>
    <n v="1518328800"/>
    <n v="1519538400"/>
    <b v="0"/>
    <b v="0"/>
    <x v="3"/>
    <x v="3"/>
    <x v="3"/>
  </r>
  <r>
    <n v="465"/>
    <x v="460"/>
    <s v="Up-sized responsive protocol"/>
    <n v="4700"/>
    <n v="8829"/>
    <n v="1.8785106382978722"/>
    <x v="1"/>
    <n v="80"/>
    <n v="4454.5"/>
    <x v="1"/>
    <s v="USD"/>
    <n v="1517032800"/>
    <n v="1517810400"/>
    <b v="0"/>
    <b v="0"/>
    <x v="18"/>
    <x v="5"/>
    <x v="18"/>
  </r>
  <r>
    <n v="466"/>
    <x v="461"/>
    <s v="Pre-emptive transitional frame"/>
    <n v="1200"/>
    <n v="3984"/>
    <n v="3.32"/>
    <x v="1"/>
    <n v="42"/>
    <n v="2013"/>
    <x v="1"/>
    <s v="USD"/>
    <n v="1368594000"/>
    <n v="1370581200"/>
    <b v="0"/>
    <b v="1"/>
    <x v="8"/>
    <x v="2"/>
    <x v="8"/>
  </r>
  <r>
    <n v="467"/>
    <x v="462"/>
    <s v="Profit-focused content-based application"/>
    <n v="1400"/>
    <n v="8053"/>
    <n v="5.7521428571428572"/>
    <x v="1"/>
    <n v="139"/>
    <n v="4096"/>
    <x v="0"/>
    <s v="CAD"/>
    <n v="1448258400"/>
    <n v="1448863200"/>
    <b v="0"/>
    <b v="1"/>
    <x v="2"/>
    <x v="2"/>
    <x v="2"/>
  </r>
  <r>
    <n v="468"/>
    <x v="463"/>
    <s v="Streamlined neutral analyzer"/>
    <n v="4000"/>
    <n v="1620"/>
    <n v="0.40500000000000003"/>
    <x v="0"/>
    <n v="16"/>
    <n v="818"/>
    <x v="1"/>
    <s v="USD"/>
    <n v="1555218000"/>
    <n v="1556600400"/>
    <b v="0"/>
    <b v="0"/>
    <x v="3"/>
    <x v="3"/>
    <x v="3"/>
  </r>
  <r>
    <n v="469"/>
    <x v="464"/>
    <s v="Assimilated neutral utilization"/>
    <n v="5600"/>
    <n v="10328"/>
    <n v="1.8442857142857143"/>
    <x v="1"/>
    <n v="159"/>
    <n v="5243.5"/>
    <x v="1"/>
    <s v="USD"/>
    <n v="1431925200"/>
    <n v="1432098000"/>
    <b v="0"/>
    <b v="0"/>
    <x v="6"/>
    <x v="4"/>
    <x v="6"/>
  </r>
  <r>
    <n v="470"/>
    <x v="465"/>
    <s v="Extended dedicated archive"/>
    <n v="3600"/>
    <n v="10289"/>
    <n v="2.8580555555555556"/>
    <x v="1"/>
    <n v="381"/>
    <n v="5335"/>
    <x v="1"/>
    <s v="USD"/>
    <n v="1481522400"/>
    <n v="1482127200"/>
    <b v="0"/>
    <b v="0"/>
    <x v="8"/>
    <x v="2"/>
    <x v="8"/>
  </r>
  <r>
    <n v="471"/>
    <x v="197"/>
    <s v="Configurable static help-desk"/>
    <n v="3100"/>
    <n v="9889"/>
    <n v="3.19"/>
    <x v="1"/>
    <n v="194"/>
    <n v="5041.5"/>
    <x v="4"/>
    <s v="GBP"/>
    <n v="1335934800"/>
    <n v="1335934800"/>
    <b v="0"/>
    <b v="1"/>
    <x v="0"/>
    <x v="0"/>
    <x v="0"/>
  </r>
  <r>
    <n v="472"/>
    <x v="466"/>
    <s v="Self-enabling clear-thinking framework"/>
    <n v="153800"/>
    <n v="60342"/>
    <n v="0.39234070221066319"/>
    <x v="0"/>
    <n v="575"/>
    <n v="30458.5"/>
    <x v="1"/>
    <s v="USD"/>
    <n v="1552280400"/>
    <n v="1556946000"/>
    <b v="0"/>
    <b v="0"/>
    <x v="1"/>
    <x v="1"/>
    <x v="1"/>
  </r>
  <r>
    <n v="473"/>
    <x v="467"/>
    <s v="Assimilated fault-tolerant capacity"/>
    <n v="5000"/>
    <n v="8907"/>
    <n v="1.7814000000000001"/>
    <x v="1"/>
    <n v="106"/>
    <n v="4506.5"/>
    <x v="1"/>
    <s v="USD"/>
    <n v="1529989200"/>
    <n v="1530075600"/>
    <b v="0"/>
    <b v="0"/>
    <x v="5"/>
    <x v="1"/>
    <x v="5"/>
  </r>
  <r>
    <n v="474"/>
    <x v="468"/>
    <s v="Enhanced neutral ability"/>
    <n v="4000"/>
    <n v="14606"/>
    <n v="3.6515"/>
    <x v="1"/>
    <n v="142"/>
    <n v="7374"/>
    <x v="1"/>
    <s v="USD"/>
    <n v="1418709600"/>
    <n v="1418796000"/>
    <b v="0"/>
    <b v="0"/>
    <x v="19"/>
    <x v="4"/>
    <x v="19"/>
  </r>
  <r>
    <n v="475"/>
    <x v="469"/>
    <s v="Function-based attitude-oriented groupware"/>
    <n v="7400"/>
    <n v="8432"/>
    <n v="1.1394594594594594"/>
    <x v="1"/>
    <n v="211"/>
    <n v="4321.5"/>
    <x v="1"/>
    <s v="USD"/>
    <n v="1372136400"/>
    <n v="1372482000"/>
    <b v="0"/>
    <b v="1"/>
    <x v="18"/>
    <x v="5"/>
    <x v="18"/>
  </r>
  <r>
    <n v="476"/>
    <x v="470"/>
    <s v="Optional solution-oriented instruction set"/>
    <n v="191500"/>
    <n v="57122"/>
    <n v="0.29828720626631855"/>
    <x v="0"/>
    <n v="1120"/>
    <n v="29121"/>
    <x v="1"/>
    <s v="USD"/>
    <n v="1533877200"/>
    <n v="1534395600"/>
    <b v="0"/>
    <b v="0"/>
    <x v="13"/>
    <x v="5"/>
    <x v="13"/>
  </r>
  <r>
    <n v="477"/>
    <x v="471"/>
    <s v="Organic object-oriented core"/>
    <n v="8500"/>
    <n v="4613"/>
    <n v="0.54270588235294115"/>
    <x v="0"/>
    <n v="113"/>
    <n v="2363"/>
    <x v="1"/>
    <s v="USD"/>
    <n v="1309064400"/>
    <n v="1311397200"/>
    <b v="0"/>
    <b v="0"/>
    <x v="22"/>
    <x v="4"/>
    <x v="22"/>
  </r>
  <r>
    <n v="478"/>
    <x v="472"/>
    <s v="Balanced impactful circuit"/>
    <n v="68800"/>
    <n v="162603"/>
    <n v="2.3634156976744185"/>
    <x v="1"/>
    <n v="2756"/>
    <n v="82679.5"/>
    <x v="1"/>
    <s v="USD"/>
    <n v="1425877200"/>
    <n v="1426914000"/>
    <b v="0"/>
    <b v="0"/>
    <x v="8"/>
    <x v="2"/>
    <x v="8"/>
  </r>
  <r>
    <n v="479"/>
    <x v="473"/>
    <s v="Future-proofed heuristic encryption"/>
    <n v="2400"/>
    <n v="12310"/>
    <n v="5.1291666666666664"/>
    <x v="1"/>
    <n v="173"/>
    <n v="6241.5"/>
    <x v="4"/>
    <s v="GBP"/>
    <n v="1501304400"/>
    <n v="1501477200"/>
    <b v="0"/>
    <b v="0"/>
    <x v="0"/>
    <x v="0"/>
    <x v="0"/>
  </r>
  <r>
    <n v="480"/>
    <x v="474"/>
    <s v="Balanced bifurcated leverage"/>
    <n v="8600"/>
    <n v="8656"/>
    <n v="1.0065116279069768"/>
    <x v="1"/>
    <n v="87"/>
    <n v="4371.5"/>
    <x v="1"/>
    <s v="USD"/>
    <n v="1268287200"/>
    <n v="1269061200"/>
    <b v="0"/>
    <b v="1"/>
    <x v="14"/>
    <x v="7"/>
    <x v="14"/>
  </r>
  <r>
    <n v="481"/>
    <x v="475"/>
    <s v="Sharable discrete budgetary management"/>
    <n v="196600"/>
    <n v="159931"/>
    <n v="0.81348423194303154"/>
    <x v="0"/>
    <n v="1538"/>
    <n v="80734.5"/>
    <x v="1"/>
    <s v="USD"/>
    <n v="1412139600"/>
    <n v="1415772000"/>
    <b v="0"/>
    <b v="1"/>
    <x v="3"/>
    <x v="3"/>
    <x v="3"/>
  </r>
  <r>
    <n v="482"/>
    <x v="476"/>
    <s v="Focused solution-oriented instruction set"/>
    <n v="4200"/>
    <n v="689"/>
    <n v="0.16404761904761905"/>
    <x v="0"/>
    <n v="9"/>
    <n v="349"/>
    <x v="1"/>
    <s v="USD"/>
    <n v="1330063200"/>
    <n v="1331013600"/>
    <b v="0"/>
    <b v="1"/>
    <x v="13"/>
    <x v="5"/>
    <x v="13"/>
  </r>
  <r>
    <n v="483"/>
    <x v="477"/>
    <s v="Down-sized actuating infrastructure"/>
    <n v="91400"/>
    <n v="48236"/>
    <n v="0.52774617067833696"/>
    <x v="0"/>
    <n v="554"/>
    <n v="24395"/>
    <x v="1"/>
    <s v="USD"/>
    <n v="1576130400"/>
    <n v="1576735200"/>
    <b v="0"/>
    <b v="0"/>
    <x v="3"/>
    <x v="3"/>
    <x v="3"/>
  </r>
  <r>
    <n v="484"/>
    <x v="478"/>
    <s v="Synergistic cohesive adapter"/>
    <n v="29600"/>
    <n v="77021"/>
    <n v="2.6020608108108108"/>
    <x v="1"/>
    <n v="1572"/>
    <n v="39296.5"/>
    <x v="4"/>
    <s v="GBP"/>
    <n v="1407128400"/>
    <n v="1411362000"/>
    <b v="0"/>
    <b v="1"/>
    <x v="0"/>
    <x v="0"/>
    <x v="0"/>
  </r>
  <r>
    <n v="485"/>
    <x v="479"/>
    <s v="Quality-focused mission-critical structure"/>
    <n v="90600"/>
    <n v="27844"/>
    <n v="0.30732891832229581"/>
    <x v="0"/>
    <n v="648"/>
    <n v="14246"/>
    <x v="4"/>
    <s v="GBP"/>
    <n v="1560142800"/>
    <n v="1563685200"/>
    <b v="0"/>
    <b v="0"/>
    <x v="3"/>
    <x v="3"/>
    <x v="3"/>
  </r>
  <r>
    <n v="486"/>
    <x v="480"/>
    <s v="Compatible exuding Graphical User Interface"/>
    <n v="5200"/>
    <n v="702"/>
    <n v="0.13500000000000001"/>
    <x v="0"/>
    <n v="21"/>
    <n v="361.5"/>
    <x v="4"/>
    <s v="GBP"/>
    <n v="1520575200"/>
    <n v="1521867600"/>
    <b v="0"/>
    <b v="1"/>
    <x v="18"/>
    <x v="5"/>
    <x v="18"/>
  </r>
  <r>
    <n v="487"/>
    <x v="481"/>
    <s v="Monitored 24/7 time-frame"/>
    <n v="110300"/>
    <n v="197024"/>
    <n v="1.7862556663644606"/>
    <x v="1"/>
    <n v="2346"/>
    <n v="99685"/>
    <x v="1"/>
    <s v="USD"/>
    <n v="1492664400"/>
    <n v="1495515600"/>
    <b v="0"/>
    <b v="0"/>
    <x v="3"/>
    <x v="3"/>
    <x v="3"/>
  </r>
  <r>
    <n v="488"/>
    <x v="482"/>
    <s v="Virtual secondary open architecture"/>
    <n v="5300"/>
    <n v="11663"/>
    <n v="2.2005660377358489"/>
    <x v="1"/>
    <n v="115"/>
    <n v="5889"/>
    <x v="1"/>
    <s v="USD"/>
    <n v="1454479200"/>
    <n v="1455948000"/>
    <b v="0"/>
    <b v="0"/>
    <x v="3"/>
    <x v="3"/>
    <x v="3"/>
  </r>
  <r>
    <n v="489"/>
    <x v="483"/>
    <s v="Down-sized mobile time-frame"/>
    <n v="9200"/>
    <n v="9339"/>
    <n v="1.015108695652174"/>
    <x v="1"/>
    <n v="85"/>
    <n v="4712"/>
    <x v="6"/>
    <s v="EUR"/>
    <n v="1281934800"/>
    <n v="1282366800"/>
    <b v="0"/>
    <b v="0"/>
    <x v="8"/>
    <x v="2"/>
    <x v="8"/>
  </r>
  <r>
    <n v="490"/>
    <x v="484"/>
    <s v="Innovative disintermediate encryption"/>
    <n v="2400"/>
    <n v="4596"/>
    <n v="1.915"/>
    <x v="1"/>
    <n v="144"/>
    <n v="2370"/>
    <x v="1"/>
    <s v="USD"/>
    <n v="1573970400"/>
    <n v="1574575200"/>
    <b v="0"/>
    <b v="0"/>
    <x v="23"/>
    <x v="8"/>
    <x v="23"/>
  </r>
  <r>
    <n v="491"/>
    <x v="485"/>
    <s v="Universal contextually-based knowledgebase"/>
    <n v="56800"/>
    <n v="173437"/>
    <n v="3.0534683098591549"/>
    <x v="1"/>
    <n v="2443"/>
    <n v="87940"/>
    <x v="1"/>
    <s v="USD"/>
    <n v="1372654800"/>
    <n v="1374901200"/>
    <b v="0"/>
    <b v="1"/>
    <x v="0"/>
    <x v="0"/>
    <x v="0"/>
  </r>
  <r>
    <n v="492"/>
    <x v="486"/>
    <s v="Persevering interactive matrix"/>
    <n v="191000"/>
    <n v="45831"/>
    <n v="0.23995287958115183"/>
    <x v="3"/>
    <n v="595"/>
    <n v="23213"/>
    <x v="1"/>
    <s v="USD"/>
    <n v="1275886800"/>
    <n v="1278910800"/>
    <b v="1"/>
    <b v="1"/>
    <x v="12"/>
    <x v="4"/>
    <x v="12"/>
  </r>
  <r>
    <n v="493"/>
    <x v="487"/>
    <s v="Seamless background framework"/>
    <n v="900"/>
    <n v="6514"/>
    <n v="7.2377777777777776"/>
    <x v="1"/>
    <n v="64"/>
    <n v="3289"/>
    <x v="1"/>
    <s v="USD"/>
    <n v="1561784400"/>
    <n v="1562907600"/>
    <b v="0"/>
    <b v="0"/>
    <x v="14"/>
    <x v="7"/>
    <x v="14"/>
  </r>
  <r>
    <n v="494"/>
    <x v="488"/>
    <s v="Balanced upward-trending productivity"/>
    <n v="2500"/>
    <n v="13684"/>
    <n v="5.4736000000000002"/>
    <x v="1"/>
    <n v="268"/>
    <n v="6976"/>
    <x v="1"/>
    <s v="USD"/>
    <n v="1332392400"/>
    <n v="1332478800"/>
    <b v="0"/>
    <b v="0"/>
    <x v="8"/>
    <x v="2"/>
    <x v="8"/>
  </r>
  <r>
    <n v="495"/>
    <x v="489"/>
    <s v="Centralized clear-thinking solution"/>
    <n v="3200"/>
    <n v="13264"/>
    <n v="4.1449999999999996"/>
    <x v="1"/>
    <n v="195"/>
    <n v="6729.5"/>
    <x v="3"/>
    <s v="DKK"/>
    <n v="1402376400"/>
    <n v="1402722000"/>
    <b v="0"/>
    <b v="0"/>
    <x v="3"/>
    <x v="3"/>
    <x v="3"/>
  </r>
  <r>
    <n v="496"/>
    <x v="490"/>
    <s v="Optimized bi-directional extranet"/>
    <n v="183800"/>
    <n v="1667"/>
    <n v="9.0696409140369975E-3"/>
    <x v="0"/>
    <n v="54"/>
    <n v="860.5"/>
    <x v="1"/>
    <s v="USD"/>
    <n v="1495342800"/>
    <n v="1496811600"/>
    <b v="0"/>
    <b v="0"/>
    <x v="10"/>
    <x v="4"/>
    <x v="10"/>
  </r>
  <r>
    <n v="497"/>
    <x v="491"/>
    <s v="Intuitive actuating benchmark"/>
    <n v="9800"/>
    <n v="3349"/>
    <n v="0.34173469387755101"/>
    <x v="0"/>
    <n v="120"/>
    <n v="1734.5"/>
    <x v="1"/>
    <s v="USD"/>
    <n v="1482213600"/>
    <n v="1482213600"/>
    <b v="0"/>
    <b v="1"/>
    <x v="8"/>
    <x v="2"/>
    <x v="8"/>
  </r>
  <r>
    <n v="498"/>
    <x v="492"/>
    <s v="Devolved background project"/>
    <n v="193400"/>
    <n v="46317"/>
    <n v="0.239488107549121"/>
    <x v="0"/>
    <n v="579"/>
    <n v="23448"/>
    <x v="3"/>
    <s v="DKK"/>
    <n v="1420092000"/>
    <n v="1420264800"/>
    <b v="0"/>
    <b v="0"/>
    <x v="2"/>
    <x v="2"/>
    <x v="2"/>
  </r>
  <r>
    <n v="499"/>
    <x v="493"/>
    <s v="Reverse-engineered executive emulation"/>
    <n v="163800"/>
    <n v="78743"/>
    <n v="0.48072649572649573"/>
    <x v="0"/>
    <n v="2072"/>
    <n v="40407.5"/>
    <x v="1"/>
    <s v="USD"/>
    <n v="1458018000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x v="3"/>
  </r>
  <r>
    <n v="501"/>
    <x v="495"/>
    <s v="Focused coherent methodology"/>
    <n v="153600"/>
    <n v="107743"/>
    <n v="0.70145182291666663"/>
    <x v="0"/>
    <n v="1796"/>
    <n v="54769.5"/>
    <x v="1"/>
    <s v="USD"/>
    <n v="1363064400"/>
    <n v="1363237200"/>
    <b v="0"/>
    <b v="0"/>
    <x v="4"/>
    <x v="4"/>
    <x v="4"/>
  </r>
  <r>
    <n v="502"/>
    <x v="212"/>
    <s v="Reduced context-sensitive complexity"/>
    <n v="1300"/>
    <n v="6889"/>
    <n v="5.2992307692307694"/>
    <x v="1"/>
    <n v="186"/>
    <n v="3537.5"/>
    <x v="2"/>
    <s v="AUD"/>
    <n v="1343365200"/>
    <n v="1345870800"/>
    <b v="0"/>
    <b v="1"/>
    <x v="11"/>
    <x v="6"/>
    <x v="11"/>
  </r>
  <r>
    <n v="503"/>
    <x v="496"/>
    <s v="Decentralized 4thgeneration time-frame"/>
    <n v="25500"/>
    <n v="45983"/>
    <n v="1.8032549019607844"/>
    <x v="1"/>
    <n v="460"/>
    <n v="23221.5"/>
    <x v="1"/>
    <s v="USD"/>
    <n v="1435726800"/>
    <n v="1437454800"/>
    <b v="0"/>
    <b v="0"/>
    <x v="6"/>
    <x v="4"/>
    <x v="6"/>
  </r>
  <r>
    <n v="504"/>
    <x v="497"/>
    <s v="De-engineered cohesive moderator"/>
    <n v="7500"/>
    <n v="6924"/>
    <n v="0.92320000000000002"/>
    <x v="0"/>
    <n v="62"/>
    <n v="3493"/>
    <x v="6"/>
    <s v="EUR"/>
    <n v="1431925200"/>
    <n v="1432011600"/>
    <b v="0"/>
    <b v="0"/>
    <x v="1"/>
    <x v="1"/>
    <x v="1"/>
  </r>
  <r>
    <n v="505"/>
    <x v="498"/>
    <s v="Ameliorated explicit parallelism"/>
    <n v="89900"/>
    <n v="12497"/>
    <n v="0.13901001112347053"/>
    <x v="0"/>
    <n v="347"/>
    <n v="6422"/>
    <x v="1"/>
    <s v="USD"/>
    <n v="1362722400"/>
    <n v="1366347600"/>
    <b v="0"/>
    <b v="1"/>
    <x v="15"/>
    <x v="5"/>
    <x v="15"/>
  </r>
  <r>
    <n v="506"/>
    <x v="499"/>
    <s v="Customizable background monitoring"/>
    <n v="18000"/>
    <n v="166874"/>
    <n v="9.2707777777777771"/>
    <x v="1"/>
    <n v="2528"/>
    <n v="84701"/>
    <x v="1"/>
    <s v="USD"/>
    <n v="1511416800"/>
    <n v="1512885600"/>
    <b v="0"/>
    <b v="1"/>
    <x v="3"/>
    <x v="3"/>
    <x v="3"/>
  </r>
  <r>
    <n v="507"/>
    <x v="500"/>
    <s v="Compatible well-modulated budgetary management"/>
    <n v="2100"/>
    <n v="837"/>
    <n v="0.39857142857142858"/>
    <x v="0"/>
    <n v="19"/>
    <n v="428"/>
    <x v="1"/>
    <s v="USD"/>
    <n v="1365483600"/>
    <n v="1369717200"/>
    <b v="0"/>
    <b v="1"/>
    <x v="2"/>
    <x v="2"/>
    <x v="2"/>
  </r>
  <r>
    <n v="508"/>
    <x v="501"/>
    <s v="Up-sized radical pricing structure"/>
    <n v="172700"/>
    <n v="193820"/>
    <n v="1.1222929936305732"/>
    <x v="1"/>
    <n v="3657"/>
    <n v="98738.5"/>
    <x v="1"/>
    <s v="USD"/>
    <n v="1532840400"/>
    <n v="1534654800"/>
    <b v="0"/>
    <b v="0"/>
    <x v="3"/>
    <x v="3"/>
    <x v="3"/>
  </r>
  <r>
    <n v="509"/>
    <x v="173"/>
    <s v="Robust zero-defect project"/>
    <n v="168500"/>
    <n v="119510"/>
    <n v="0.70925816023738875"/>
    <x v="0"/>
    <n v="1258"/>
    <n v="60384"/>
    <x v="1"/>
    <s v="USD"/>
    <n v="1336194000"/>
    <n v="1337058000"/>
    <b v="0"/>
    <b v="0"/>
    <x v="3"/>
    <x v="3"/>
    <x v="3"/>
  </r>
  <r>
    <n v="510"/>
    <x v="502"/>
    <s v="Re-engineered mobile task-force"/>
    <n v="7800"/>
    <n v="9289"/>
    <n v="1.1908974358974358"/>
    <x v="1"/>
    <n v="131"/>
    <n v="4710"/>
    <x v="2"/>
    <s v="AUD"/>
    <n v="1527742800"/>
    <n v="1529816400"/>
    <b v="0"/>
    <b v="0"/>
    <x v="6"/>
    <x v="4"/>
    <x v="6"/>
  </r>
  <r>
    <n v="511"/>
    <x v="503"/>
    <s v="User-centric intangible neural-net"/>
    <n v="147800"/>
    <n v="35498"/>
    <n v="0.24017591339648173"/>
    <x v="0"/>
    <n v="362"/>
    <n v="17930"/>
    <x v="1"/>
    <s v="USD"/>
    <n v="1564030800"/>
    <n v="1564894800"/>
    <b v="0"/>
    <b v="0"/>
    <x v="3"/>
    <x v="3"/>
    <x v="3"/>
  </r>
  <r>
    <n v="512"/>
    <x v="504"/>
    <s v="Organized explicit core"/>
    <n v="9100"/>
    <n v="12678"/>
    <n v="1.3931868131868133"/>
    <x v="1"/>
    <n v="239"/>
    <n v="6458.5"/>
    <x v="1"/>
    <s v="USD"/>
    <n v="1404536400"/>
    <n v="1404622800"/>
    <b v="0"/>
    <b v="1"/>
    <x v="11"/>
    <x v="6"/>
    <x v="11"/>
  </r>
  <r>
    <n v="513"/>
    <x v="505"/>
    <s v="Synchronized 6thgeneration adapter"/>
    <n v="8300"/>
    <n v="3260"/>
    <n v="0.39277108433734942"/>
    <x v="3"/>
    <n v="35"/>
    <n v="1647.5"/>
    <x v="1"/>
    <s v="USD"/>
    <n v="1284008400"/>
    <n v="1284181200"/>
    <b v="0"/>
    <b v="0"/>
    <x v="19"/>
    <x v="4"/>
    <x v="19"/>
  </r>
  <r>
    <n v="514"/>
    <x v="506"/>
    <s v="Centralized motivating capacity"/>
    <n v="138700"/>
    <n v="31123"/>
    <n v="0.22439077144917088"/>
    <x v="3"/>
    <n v="528"/>
    <n v="15825.5"/>
    <x v="5"/>
    <s v="CHF"/>
    <n v="1386309600"/>
    <n v="1386741600"/>
    <b v="0"/>
    <b v="1"/>
    <x v="1"/>
    <x v="1"/>
    <x v="1"/>
  </r>
  <r>
    <n v="515"/>
    <x v="507"/>
    <s v="Phased 24hour flexibility"/>
    <n v="8600"/>
    <n v="4797"/>
    <n v="0.55779069767441858"/>
    <x v="0"/>
    <n v="133"/>
    <n v="2465"/>
    <x v="0"/>
    <s v="CAD"/>
    <n v="1324620000"/>
    <n v="1324792800"/>
    <b v="0"/>
    <b v="1"/>
    <x v="3"/>
    <x v="3"/>
    <x v="3"/>
  </r>
  <r>
    <n v="516"/>
    <x v="508"/>
    <s v="Exclusive 5thgeneration structure"/>
    <n v="125400"/>
    <n v="53324"/>
    <n v="0.42523125996810207"/>
    <x v="0"/>
    <n v="846"/>
    <n v="27085"/>
    <x v="1"/>
    <s v="USD"/>
    <n v="1281070800"/>
    <n v="1284354000"/>
    <b v="0"/>
    <b v="0"/>
    <x v="9"/>
    <x v="5"/>
    <x v="9"/>
  </r>
  <r>
    <n v="517"/>
    <x v="509"/>
    <s v="Multi-tiered maximized orchestration"/>
    <n v="5900"/>
    <n v="6608"/>
    <n v="1.1200000000000001"/>
    <x v="1"/>
    <n v="78"/>
    <n v="3343"/>
    <x v="1"/>
    <s v="USD"/>
    <n v="1493960400"/>
    <n v="1494392400"/>
    <b v="0"/>
    <b v="0"/>
    <x v="0"/>
    <x v="0"/>
    <x v="0"/>
  </r>
  <r>
    <n v="518"/>
    <x v="510"/>
    <s v="Open-architected uniform instruction set"/>
    <n v="8800"/>
    <n v="622"/>
    <n v="7.0681818181818179E-2"/>
    <x v="0"/>
    <n v="10"/>
    <n v="316"/>
    <x v="1"/>
    <s v="USD"/>
    <n v="1519365600"/>
    <n v="1519538400"/>
    <b v="0"/>
    <b v="1"/>
    <x v="10"/>
    <x v="4"/>
    <x v="10"/>
  </r>
  <r>
    <n v="519"/>
    <x v="511"/>
    <s v="Exclusive asymmetric analyzer"/>
    <n v="177700"/>
    <n v="180802"/>
    <n v="1.0174563871693867"/>
    <x v="1"/>
    <n v="1773"/>
    <n v="91287.5"/>
    <x v="1"/>
    <s v="USD"/>
    <n v="1420696800"/>
    <n v="1421906400"/>
    <b v="0"/>
    <b v="1"/>
    <x v="1"/>
    <x v="1"/>
    <x v="1"/>
  </r>
  <r>
    <n v="520"/>
    <x v="512"/>
    <s v="Organic radical collaboration"/>
    <n v="800"/>
    <n v="3406"/>
    <n v="4.2575000000000003"/>
    <x v="1"/>
    <n v="32"/>
    <n v="1719"/>
    <x v="1"/>
    <s v="USD"/>
    <n v="1555650000"/>
    <n v="1555909200"/>
    <b v="0"/>
    <b v="0"/>
    <x v="3"/>
    <x v="3"/>
    <x v="3"/>
  </r>
  <r>
    <n v="521"/>
    <x v="513"/>
    <s v="Function-based multi-state software"/>
    <n v="7600"/>
    <n v="11061"/>
    <n v="1.4553947368421052"/>
    <x v="1"/>
    <n v="369"/>
    <n v="5715"/>
    <x v="1"/>
    <s v="USD"/>
    <n v="1471928400"/>
    <n v="1472446800"/>
    <b v="0"/>
    <b v="1"/>
    <x v="6"/>
    <x v="4"/>
    <x v="6"/>
  </r>
  <r>
    <n v="522"/>
    <x v="514"/>
    <s v="Innovative static budgetary management"/>
    <n v="50500"/>
    <n v="16389"/>
    <n v="0.32453465346534655"/>
    <x v="0"/>
    <n v="191"/>
    <n v="8290"/>
    <x v="1"/>
    <s v="USD"/>
    <n v="1341291600"/>
    <n v="1342328400"/>
    <b v="0"/>
    <b v="0"/>
    <x v="12"/>
    <x v="4"/>
    <x v="12"/>
  </r>
  <r>
    <n v="523"/>
    <x v="515"/>
    <s v="Triple-buffered holistic ability"/>
    <n v="900"/>
    <n v="6303"/>
    <n v="7.003333333333333"/>
    <x v="1"/>
    <n v="89"/>
    <n v="3196"/>
    <x v="1"/>
    <s v="USD"/>
    <n v="1267682400"/>
    <n v="1268114400"/>
    <b v="0"/>
    <b v="0"/>
    <x v="12"/>
    <x v="4"/>
    <x v="12"/>
  </r>
  <r>
    <n v="524"/>
    <x v="516"/>
    <s v="Diverse scalable superstructure"/>
    <n v="96700"/>
    <n v="81136"/>
    <n v="0.83904860392967939"/>
    <x v="0"/>
    <n v="1979"/>
    <n v="41557.5"/>
    <x v="1"/>
    <s v="USD"/>
    <n v="1272258000"/>
    <n v="1273381200"/>
    <b v="0"/>
    <b v="0"/>
    <x v="3"/>
    <x v="3"/>
    <x v="3"/>
  </r>
  <r>
    <n v="525"/>
    <x v="517"/>
    <s v="Balanced leadingedge data-warehouse"/>
    <n v="2100"/>
    <n v="1768"/>
    <n v="0.84190476190476193"/>
    <x v="0"/>
    <n v="63"/>
    <n v="915.5"/>
    <x v="1"/>
    <s v="USD"/>
    <n v="1290492000"/>
    <n v="1290837600"/>
    <b v="0"/>
    <b v="0"/>
    <x v="8"/>
    <x v="2"/>
    <x v="8"/>
  </r>
  <r>
    <n v="526"/>
    <x v="518"/>
    <s v="Digitized bandwidth-monitored open architecture"/>
    <n v="8300"/>
    <n v="12944"/>
    <n v="1.5595180722891566"/>
    <x v="1"/>
    <n v="147"/>
    <n v="6545.5"/>
    <x v="1"/>
    <s v="USD"/>
    <n v="1451109600"/>
    <n v="1454306400"/>
    <b v="0"/>
    <b v="1"/>
    <x v="3"/>
    <x v="3"/>
    <x v="3"/>
  </r>
  <r>
    <n v="527"/>
    <x v="519"/>
    <s v="Enterprise-wide intermediate portal"/>
    <n v="189200"/>
    <n v="188480"/>
    <n v="0.99619450317124736"/>
    <x v="0"/>
    <n v="6080"/>
    <n v="97280"/>
    <x v="0"/>
    <s v="CAD"/>
    <n v="1454652000"/>
    <n v="1457762400"/>
    <b v="0"/>
    <b v="0"/>
    <x v="10"/>
    <x v="4"/>
    <x v="10"/>
  </r>
  <r>
    <n v="528"/>
    <x v="520"/>
    <s v="Focused leadingedge matrix"/>
    <n v="9000"/>
    <n v="7227"/>
    <n v="0.80300000000000005"/>
    <x v="0"/>
    <n v="80"/>
    <n v="3653.5"/>
    <x v="4"/>
    <s v="GBP"/>
    <n v="1385186400"/>
    <n v="1389074400"/>
    <b v="0"/>
    <b v="0"/>
    <x v="7"/>
    <x v="1"/>
    <x v="7"/>
  </r>
  <r>
    <n v="529"/>
    <x v="521"/>
    <s v="Seamless logistical encryption"/>
    <n v="5100"/>
    <n v="574"/>
    <n v="0.11254901960784314"/>
    <x v="0"/>
    <n v="9"/>
    <n v="291.5"/>
    <x v="1"/>
    <s v="USD"/>
    <n v="1399698000"/>
    <n v="1402117200"/>
    <b v="0"/>
    <b v="0"/>
    <x v="11"/>
    <x v="6"/>
    <x v="11"/>
  </r>
  <r>
    <n v="530"/>
    <x v="522"/>
    <s v="Stand-alone human-resource workforce"/>
    <n v="105000"/>
    <n v="96328"/>
    <n v="0.91740952380952379"/>
    <x v="0"/>
    <n v="1784"/>
    <n v="49056"/>
    <x v="1"/>
    <s v="USD"/>
    <n v="1283230800"/>
    <n v="1284440400"/>
    <b v="0"/>
    <b v="1"/>
    <x v="13"/>
    <x v="5"/>
    <x v="13"/>
  </r>
  <r>
    <n v="531"/>
    <x v="523"/>
    <s v="Automated zero tolerance implementation"/>
    <n v="186700"/>
    <n v="178338"/>
    <n v="0.95521156936261387"/>
    <x v="2"/>
    <n v="3640"/>
    <n v="90989"/>
    <x v="5"/>
    <s v="CHF"/>
    <n v="1384149600"/>
    <n v="1388988000"/>
    <b v="0"/>
    <b v="0"/>
    <x v="11"/>
    <x v="6"/>
    <x v="11"/>
  </r>
  <r>
    <n v="532"/>
    <x v="524"/>
    <s v="Pre-emptive grid-enabled contingency"/>
    <n v="1600"/>
    <n v="8046"/>
    <n v="5.0287499999999996"/>
    <x v="1"/>
    <n v="126"/>
    <n v="4086"/>
    <x v="0"/>
    <s v="CAD"/>
    <n v="1516860000"/>
    <n v="1516946400"/>
    <b v="0"/>
    <b v="0"/>
    <x v="3"/>
    <x v="3"/>
    <x v="3"/>
  </r>
  <r>
    <n v="533"/>
    <x v="525"/>
    <s v="Multi-lateral didactic encoding"/>
    <n v="115600"/>
    <n v="184086"/>
    <n v="1.5924394463667819"/>
    <x v="1"/>
    <n v="2218"/>
    <n v="93152"/>
    <x v="4"/>
    <s v="GBP"/>
    <n v="1374642000"/>
    <n v="1377752400"/>
    <b v="0"/>
    <b v="0"/>
    <x v="7"/>
    <x v="1"/>
    <x v="7"/>
  </r>
  <r>
    <n v="534"/>
    <x v="526"/>
    <s v="Self-enabling didactic orchestration"/>
    <n v="89100"/>
    <n v="13385"/>
    <n v="0.15022446689113356"/>
    <x v="0"/>
    <n v="243"/>
    <n v="6814"/>
    <x v="1"/>
    <s v="USD"/>
    <n v="1534482000"/>
    <n v="1534568400"/>
    <b v="0"/>
    <b v="1"/>
    <x v="6"/>
    <x v="4"/>
    <x v="6"/>
  </r>
  <r>
    <n v="535"/>
    <x v="527"/>
    <s v="Profit-focused 24/7 data-warehouse"/>
    <n v="2600"/>
    <n v="12533"/>
    <n v="4.820384615384615"/>
    <x v="1"/>
    <n v="202"/>
    <n v="6367.5"/>
    <x v="6"/>
    <s v="EUR"/>
    <n v="1528434000"/>
    <n v="1528606800"/>
    <b v="0"/>
    <b v="1"/>
    <x v="3"/>
    <x v="3"/>
    <x v="3"/>
  </r>
  <r>
    <n v="536"/>
    <x v="528"/>
    <s v="Enhanced methodical middleware"/>
    <n v="9800"/>
    <n v="14697"/>
    <n v="1.4996938775510205"/>
    <x v="1"/>
    <n v="140"/>
    <n v="7418.5"/>
    <x v="6"/>
    <s v="EUR"/>
    <n v="1282626000"/>
    <n v="1284872400"/>
    <b v="0"/>
    <b v="0"/>
    <x v="13"/>
    <x v="5"/>
    <x v="13"/>
  </r>
  <r>
    <n v="537"/>
    <x v="529"/>
    <s v="Synchronized client-driven projection"/>
    <n v="84400"/>
    <n v="98935"/>
    <n v="1.1722156398104266"/>
    <x v="1"/>
    <n v="1052"/>
    <n v="49993.5"/>
    <x v="3"/>
    <s v="DKK"/>
    <n v="1535605200"/>
    <n v="1537592400"/>
    <b v="1"/>
    <b v="1"/>
    <x v="4"/>
    <x v="4"/>
    <x v="4"/>
  </r>
  <r>
    <n v="538"/>
    <x v="530"/>
    <s v="Networked didactic time-frame"/>
    <n v="151300"/>
    <n v="57034"/>
    <n v="0.37695968274950431"/>
    <x v="0"/>
    <n v="1296"/>
    <n v="29165"/>
    <x v="1"/>
    <s v="USD"/>
    <n v="1379826000"/>
    <n v="1381208400"/>
    <b v="0"/>
    <b v="0"/>
    <x v="20"/>
    <x v="6"/>
    <x v="20"/>
  </r>
  <r>
    <n v="539"/>
    <x v="531"/>
    <s v="Assimilated exuding toolset"/>
    <n v="9800"/>
    <n v="7120"/>
    <n v="0.72653061224489801"/>
    <x v="0"/>
    <n v="77"/>
    <n v="3598.5"/>
    <x v="1"/>
    <s v="USD"/>
    <n v="1561957200"/>
    <n v="1562475600"/>
    <b v="0"/>
    <b v="1"/>
    <x v="0"/>
    <x v="0"/>
    <x v="0"/>
  </r>
  <r>
    <n v="540"/>
    <x v="532"/>
    <s v="Front-line client-server secured line"/>
    <n v="5300"/>
    <n v="14097"/>
    <n v="2.6598113207547169"/>
    <x v="1"/>
    <n v="247"/>
    <n v="7172"/>
    <x v="1"/>
    <s v="USD"/>
    <n v="1525496400"/>
    <n v="1527397200"/>
    <b v="0"/>
    <b v="0"/>
    <x v="14"/>
    <x v="7"/>
    <x v="14"/>
  </r>
  <r>
    <n v="541"/>
    <x v="533"/>
    <s v="Polarized systemic Internet solution"/>
    <n v="178000"/>
    <n v="43086"/>
    <n v="0.24205617977528091"/>
    <x v="0"/>
    <n v="395"/>
    <n v="21740.5"/>
    <x v="6"/>
    <s v="EUR"/>
    <n v="1433912400"/>
    <n v="1436158800"/>
    <b v="0"/>
    <b v="0"/>
    <x v="20"/>
    <x v="6"/>
    <x v="20"/>
  </r>
  <r>
    <n v="542"/>
    <x v="534"/>
    <s v="Profit-focused exuding moderator"/>
    <n v="77000"/>
    <n v="1930"/>
    <n v="2.5064935064935064E-2"/>
    <x v="0"/>
    <n v="49"/>
    <n v="989.5"/>
    <x v="4"/>
    <s v="GBP"/>
    <n v="1453442400"/>
    <n v="1456034400"/>
    <b v="0"/>
    <b v="0"/>
    <x v="7"/>
    <x v="1"/>
    <x v="7"/>
  </r>
  <r>
    <n v="543"/>
    <x v="535"/>
    <s v="Cross-group high-level moderator"/>
    <n v="84900"/>
    <n v="13864"/>
    <n v="0.1632979976442874"/>
    <x v="0"/>
    <n v="180"/>
    <n v="7022"/>
    <x v="1"/>
    <s v="USD"/>
    <n v="1378875600"/>
    <n v="1380171600"/>
    <b v="0"/>
    <b v="0"/>
    <x v="11"/>
    <x v="6"/>
    <x v="11"/>
  </r>
  <r>
    <n v="544"/>
    <x v="536"/>
    <s v="Public-key 3rdgeneration system engine"/>
    <n v="2800"/>
    <n v="7742"/>
    <n v="2.7650000000000001"/>
    <x v="1"/>
    <n v="84"/>
    <n v="3913"/>
    <x v="1"/>
    <s v="USD"/>
    <n v="1452232800"/>
    <n v="1453356000"/>
    <b v="0"/>
    <b v="0"/>
    <x v="1"/>
    <x v="1"/>
    <x v="1"/>
  </r>
  <r>
    <n v="545"/>
    <x v="537"/>
    <s v="Organized value-added access"/>
    <n v="184800"/>
    <n v="164109"/>
    <n v="0.88803571428571426"/>
    <x v="0"/>
    <n v="2690"/>
    <n v="83399.5"/>
    <x v="1"/>
    <s v="USD"/>
    <n v="1577253600"/>
    <n v="1578981600"/>
    <b v="0"/>
    <b v="0"/>
    <x v="3"/>
    <x v="3"/>
    <x v="3"/>
  </r>
  <r>
    <n v="546"/>
    <x v="538"/>
    <s v="Cloned global Graphical User Interface"/>
    <n v="4200"/>
    <n v="6870"/>
    <n v="1.6357142857142857"/>
    <x v="1"/>
    <n v="88"/>
    <n v="3479"/>
    <x v="1"/>
    <s v="USD"/>
    <n v="1537160400"/>
    <n v="1537419600"/>
    <b v="0"/>
    <b v="1"/>
    <x v="3"/>
    <x v="3"/>
    <x v="3"/>
  </r>
  <r>
    <n v="547"/>
    <x v="539"/>
    <s v="Focused solution-oriented matrix"/>
    <n v="1300"/>
    <n v="12597"/>
    <n v="9.69"/>
    <x v="1"/>
    <n v="156"/>
    <n v="6376.5"/>
    <x v="1"/>
    <s v="USD"/>
    <n v="1422165600"/>
    <n v="1423202400"/>
    <b v="0"/>
    <b v="0"/>
    <x v="6"/>
    <x v="4"/>
    <x v="6"/>
  </r>
  <r>
    <n v="548"/>
    <x v="540"/>
    <s v="Monitored discrete toolset"/>
    <n v="66100"/>
    <n v="179074"/>
    <n v="2.7091376701966716"/>
    <x v="1"/>
    <n v="2985"/>
    <n v="91029.5"/>
    <x v="1"/>
    <s v="USD"/>
    <n v="1459486800"/>
    <n v="1460610000"/>
    <b v="0"/>
    <b v="0"/>
    <x v="3"/>
    <x v="3"/>
    <x v="3"/>
  </r>
  <r>
    <n v="549"/>
    <x v="541"/>
    <s v="Business-focused intermediate system engine"/>
    <n v="29500"/>
    <n v="83843"/>
    <n v="2.8421355932203389"/>
    <x v="1"/>
    <n v="762"/>
    <n v="42302.5"/>
    <x v="1"/>
    <s v="USD"/>
    <n v="1369717200"/>
    <n v="1370494800"/>
    <b v="0"/>
    <b v="0"/>
    <x v="8"/>
    <x v="2"/>
    <x v="8"/>
  </r>
  <r>
    <n v="550"/>
    <x v="542"/>
    <s v="De-engineered disintermediate encoding"/>
    <n v="100"/>
    <n v="4"/>
    <n v="0.04"/>
    <x v="3"/>
    <n v="1"/>
    <n v="2.5"/>
    <x v="5"/>
    <s v="CHF"/>
    <n v="1330495200"/>
    <n v="1332306000"/>
    <b v="0"/>
    <b v="0"/>
    <x v="7"/>
    <x v="1"/>
    <x v="7"/>
  </r>
  <r>
    <n v="551"/>
    <x v="543"/>
    <s v="Streamlined upward-trending analyzer"/>
    <n v="180100"/>
    <n v="105598"/>
    <n v="0.58632981676846196"/>
    <x v="0"/>
    <n v="2779"/>
    <n v="54188.5"/>
    <x v="2"/>
    <s v="AUD"/>
    <n v="1419055200"/>
    <n v="1422511200"/>
    <b v="0"/>
    <b v="1"/>
    <x v="2"/>
    <x v="2"/>
    <x v="2"/>
  </r>
  <r>
    <n v="552"/>
    <x v="544"/>
    <s v="Distributed human-resource policy"/>
    <n v="9000"/>
    <n v="8866"/>
    <n v="0.98511111111111116"/>
    <x v="0"/>
    <n v="92"/>
    <n v="4479"/>
    <x v="1"/>
    <s v="USD"/>
    <n v="1480140000"/>
    <n v="1480312800"/>
    <b v="0"/>
    <b v="0"/>
    <x v="3"/>
    <x v="3"/>
    <x v="3"/>
  </r>
  <r>
    <n v="553"/>
    <x v="545"/>
    <s v="De-engineered 5thgeneration contingency"/>
    <n v="170600"/>
    <n v="75022"/>
    <n v="0.43975381008206332"/>
    <x v="0"/>
    <n v="1028"/>
    <n v="38025"/>
    <x v="1"/>
    <s v="USD"/>
    <n v="1293948000"/>
    <n v="1294034400"/>
    <b v="0"/>
    <b v="0"/>
    <x v="1"/>
    <x v="1"/>
    <x v="1"/>
  </r>
  <r>
    <n v="554"/>
    <x v="546"/>
    <s v="Multi-channeled upward-trending application"/>
    <n v="9500"/>
    <n v="14408"/>
    <n v="1.5166315789473683"/>
    <x v="1"/>
    <n v="554"/>
    <n v="7481"/>
    <x v="0"/>
    <s v="CAD"/>
    <n v="1482127200"/>
    <n v="1482645600"/>
    <b v="0"/>
    <b v="0"/>
    <x v="7"/>
    <x v="1"/>
    <x v="7"/>
  </r>
  <r>
    <n v="555"/>
    <x v="547"/>
    <s v="Organic maximized database"/>
    <n v="6300"/>
    <n v="14089"/>
    <n v="2.2363492063492063"/>
    <x v="1"/>
    <n v="135"/>
    <n v="7112"/>
    <x v="3"/>
    <s v="DKK"/>
    <n v="1396414800"/>
    <n v="1399093200"/>
    <b v="0"/>
    <b v="0"/>
    <x v="1"/>
    <x v="1"/>
    <x v="1"/>
  </r>
  <r>
    <n v="556"/>
    <x v="195"/>
    <s v="Grass-roots 24/7 attitude"/>
    <n v="5200"/>
    <n v="12467"/>
    <n v="2.3975"/>
    <x v="1"/>
    <n v="122"/>
    <n v="6294.5"/>
    <x v="1"/>
    <s v="USD"/>
    <n v="1315285200"/>
    <n v="1315890000"/>
    <b v="0"/>
    <b v="1"/>
    <x v="18"/>
    <x v="5"/>
    <x v="18"/>
  </r>
  <r>
    <n v="557"/>
    <x v="548"/>
    <s v="Team-oriented global strategy"/>
    <n v="6000"/>
    <n v="11960"/>
    <n v="1.9933333333333334"/>
    <x v="1"/>
    <n v="221"/>
    <n v="6090.5"/>
    <x v="1"/>
    <s v="USD"/>
    <n v="1443762000"/>
    <n v="1444021200"/>
    <b v="0"/>
    <b v="1"/>
    <x v="22"/>
    <x v="4"/>
    <x v="22"/>
  </r>
  <r>
    <n v="558"/>
    <x v="549"/>
    <s v="Enhanced client-driven capacity"/>
    <n v="5800"/>
    <n v="7966"/>
    <n v="1.373448275862069"/>
    <x v="1"/>
    <n v="126"/>
    <n v="4046"/>
    <x v="1"/>
    <s v="USD"/>
    <n v="1456293600"/>
    <n v="1460005200"/>
    <b v="0"/>
    <b v="0"/>
    <x v="3"/>
    <x v="3"/>
    <x v="3"/>
  </r>
  <r>
    <n v="559"/>
    <x v="550"/>
    <s v="Exclusive systematic productivity"/>
    <n v="105300"/>
    <n v="106321"/>
    <n v="1.009696106362773"/>
    <x v="1"/>
    <n v="1022"/>
    <n v="53671.5"/>
    <x v="1"/>
    <s v="USD"/>
    <n v="1470114000"/>
    <n v="1470718800"/>
    <b v="0"/>
    <b v="0"/>
    <x v="3"/>
    <x v="3"/>
    <x v="3"/>
  </r>
  <r>
    <n v="560"/>
    <x v="551"/>
    <s v="Re-engineered radical policy"/>
    <n v="20000"/>
    <n v="158832"/>
    <n v="7.9416000000000002"/>
    <x v="1"/>
    <n v="3177"/>
    <n v="81004.5"/>
    <x v="1"/>
    <s v="USD"/>
    <n v="1321596000"/>
    <n v="1325052000"/>
    <b v="0"/>
    <b v="0"/>
    <x v="10"/>
    <x v="4"/>
    <x v="10"/>
  </r>
  <r>
    <n v="561"/>
    <x v="552"/>
    <s v="Down-sized logistical adapter"/>
    <n v="3000"/>
    <n v="11091"/>
    <n v="3.6970000000000001"/>
    <x v="1"/>
    <n v="198"/>
    <n v="5644.5"/>
    <x v="5"/>
    <s v="CHF"/>
    <n v="1318827600"/>
    <n v="1319000400"/>
    <b v="0"/>
    <b v="0"/>
    <x v="3"/>
    <x v="3"/>
    <x v="3"/>
  </r>
  <r>
    <n v="562"/>
    <x v="553"/>
    <s v="Configurable bandwidth-monitored throughput"/>
    <n v="9900"/>
    <n v="1269"/>
    <n v="0.12818181818181817"/>
    <x v="0"/>
    <n v="26"/>
    <n v="647.5"/>
    <x v="5"/>
    <s v="CHF"/>
    <n v="1552366800"/>
    <n v="1552539600"/>
    <b v="0"/>
    <b v="0"/>
    <x v="1"/>
    <x v="1"/>
    <x v="1"/>
  </r>
  <r>
    <n v="563"/>
    <x v="554"/>
    <s v="Optional tangible pricing structure"/>
    <n v="3700"/>
    <n v="5107"/>
    <n v="1.3802702702702703"/>
    <x v="1"/>
    <n v="85"/>
    <n v="2596"/>
    <x v="2"/>
    <s v="AUD"/>
    <n v="1542088800"/>
    <n v="1543816800"/>
    <b v="0"/>
    <b v="0"/>
    <x v="4"/>
    <x v="4"/>
    <x v="4"/>
  </r>
  <r>
    <n v="564"/>
    <x v="555"/>
    <s v="Organic high-level implementation"/>
    <n v="168700"/>
    <n v="141393"/>
    <n v="0.83813278008298753"/>
    <x v="0"/>
    <n v="1790"/>
    <n v="71591.5"/>
    <x v="1"/>
    <s v="USD"/>
    <n v="1426395600"/>
    <n v="1427086800"/>
    <b v="0"/>
    <b v="0"/>
    <x v="3"/>
    <x v="3"/>
    <x v="3"/>
  </r>
  <r>
    <n v="565"/>
    <x v="556"/>
    <s v="Decentralized logistical collaboration"/>
    <n v="94900"/>
    <n v="194166"/>
    <n v="2.0460063224446787"/>
    <x v="1"/>
    <n v="3596"/>
    <n v="98881"/>
    <x v="1"/>
    <s v="USD"/>
    <n v="1321336800"/>
    <n v="1323064800"/>
    <b v="0"/>
    <b v="0"/>
    <x v="3"/>
    <x v="3"/>
    <x v="3"/>
  </r>
  <r>
    <n v="566"/>
    <x v="557"/>
    <s v="Advanced content-based installation"/>
    <n v="9300"/>
    <n v="4124"/>
    <n v="0.44344086021505374"/>
    <x v="0"/>
    <n v="37"/>
    <n v="2080.5"/>
    <x v="1"/>
    <s v="USD"/>
    <n v="1456293600"/>
    <n v="1458277200"/>
    <b v="0"/>
    <b v="1"/>
    <x v="5"/>
    <x v="1"/>
    <x v="5"/>
  </r>
  <r>
    <n v="567"/>
    <x v="558"/>
    <s v="Distributed high-level open architecture"/>
    <n v="6800"/>
    <n v="14865"/>
    <n v="2.1860294117647059"/>
    <x v="1"/>
    <n v="244"/>
    <n v="7554.5"/>
    <x v="1"/>
    <s v="USD"/>
    <n v="1404968400"/>
    <n v="1405141200"/>
    <b v="0"/>
    <b v="0"/>
    <x v="1"/>
    <x v="1"/>
    <x v="1"/>
  </r>
  <r>
    <n v="568"/>
    <x v="559"/>
    <s v="Synergized zero tolerance help-desk"/>
    <n v="72400"/>
    <n v="134688"/>
    <n v="1.8603314917127072"/>
    <x v="1"/>
    <n v="5180"/>
    <n v="69934"/>
    <x v="1"/>
    <s v="USD"/>
    <n v="1279170000"/>
    <n v="1283058000"/>
    <b v="0"/>
    <b v="0"/>
    <x v="3"/>
    <x v="3"/>
    <x v="3"/>
  </r>
  <r>
    <n v="569"/>
    <x v="560"/>
    <s v="Extended multi-tasking definition"/>
    <n v="20100"/>
    <n v="47705"/>
    <n v="2.3733830845771142"/>
    <x v="1"/>
    <n v="589"/>
    <n v="24147"/>
    <x v="6"/>
    <s v="EUR"/>
    <n v="1294725600"/>
    <n v="1295762400"/>
    <b v="0"/>
    <b v="0"/>
    <x v="10"/>
    <x v="4"/>
    <x v="10"/>
  </r>
  <r>
    <n v="570"/>
    <x v="561"/>
    <s v="Realigned uniform knowledge user"/>
    <n v="31200"/>
    <n v="95364"/>
    <n v="3.0565384615384614"/>
    <x v="1"/>
    <n v="2725"/>
    <n v="49044.5"/>
    <x v="1"/>
    <s v="USD"/>
    <n v="1419055200"/>
    <n v="1419573600"/>
    <b v="0"/>
    <b v="1"/>
    <x v="1"/>
    <x v="1"/>
    <x v="1"/>
  </r>
  <r>
    <n v="571"/>
    <x v="562"/>
    <s v="Monitored grid-enabled model"/>
    <n v="3500"/>
    <n v="3295"/>
    <n v="0.94142857142857139"/>
    <x v="0"/>
    <n v="35"/>
    <n v="1665"/>
    <x v="6"/>
    <s v="EUR"/>
    <n v="1434690000"/>
    <n v="1438750800"/>
    <b v="0"/>
    <b v="0"/>
    <x v="12"/>
    <x v="4"/>
    <x v="12"/>
  </r>
  <r>
    <n v="572"/>
    <x v="563"/>
    <s v="Assimilated actuating policy"/>
    <n v="9000"/>
    <n v="4896"/>
    <n v="0.54400000000000004"/>
    <x v="3"/>
    <n v="94"/>
    <n v="2495"/>
    <x v="1"/>
    <s v="USD"/>
    <n v="1443416400"/>
    <n v="1444798800"/>
    <b v="0"/>
    <b v="1"/>
    <x v="1"/>
    <x v="1"/>
    <x v="1"/>
  </r>
  <r>
    <n v="573"/>
    <x v="564"/>
    <s v="Total incremental productivity"/>
    <n v="6700"/>
    <n v="7496"/>
    <n v="1.1188059701492536"/>
    <x v="1"/>
    <n v="300"/>
    <n v="3898"/>
    <x v="1"/>
    <s v="USD"/>
    <n v="1399006800"/>
    <n v="1399179600"/>
    <b v="0"/>
    <b v="0"/>
    <x v="23"/>
    <x v="8"/>
    <x v="23"/>
  </r>
  <r>
    <n v="574"/>
    <x v="565"/>
    <s v="Adaptive local task-force"/>
    <n v="2700"/>
    <n v="9967"/>
    <n v="3.6914814814814814"/>
    <x v="1"/>
    <n v="144"/>
    <n v="5055.5"/>
    <x v="1"/>
    <s v="USD"/>
    <n v="1575698400"/>
    <n v="1576562400"/>
    <b v="0"/>
    <b v="1"/>
    <x v="0"/>
    <x v="0"/>
    <x v="0"/>
  </r>
  <r>
    <n v="575"/>
    <x v="566"/>
    <s v="Universal zero-defect concept"/>
    <n v="83300"/>
    <n v="52421"/>
    <n v="0.62930372148859548"/>
    <x v="0"/>
    <n v="558"/>
    <n v="26489.5"/>
    <x v="1"/>
    <s v="USD"/>
    <n v="1400562000"/>
    <n v="1400821200"/>
    <b v="0"/>
    <b v="1"/>
    <x v="3"/>
    <x v="3"/>
    <x v="3"/>
  </r>
  <r>
    <n v="576"/>
    <x v="567"/>
    <s v="Object-based bottom-line superstructure"/>
    <n v="9700"/>
    <n v="6298"/>
    <n v="0.6492783505154639"/>
    <x v="0"/>
    <n v="64"/>
    <n v="3181"/>
    <x v="1"/>
    <s v="USD"/>
    <n v="1509512400"/>
    <n v="1510984800"/>
    <b v="0"/>
    <b v="0"/>
    <x v="3"/>
    <x v="3"/>
    <x v="3"/>
  </r>
  <r>
    <n v="577"/>
    <x v="568"/>
    <s v="Adaptive 24hour projection"/>
    <n v="8200"/>
    <n v="1546"/>
    <n v="0.18853658536585366"/>
    <x v="3"/>
    <n v="37"/>
    <n v="791.5"/>
    <x v="1"/>
    <s v="USD"/>
    <n v="1299823200"/>
    <n v="1302066000"/>
    <b v="0"/>
    <b v="0"/>
    <x v="17"/>
    <x v="1"/>
    <x v="17"/>
  </r>
  <r>
    <n v="578"/>
    <x v="569"/>
    <s v="Sharable radical toolset"/>
    <n v="96500"/>
    <n v="16168"/>
    <n v="0.1675440414507772"/>
    <x v="0"/>
    <n v="245"/>
    <n v="8206.5"/>
    <x v="1"/>
    <s v="USD"/>
    <n v="1322719200"/>
    <n v="1322978400"/>
    <b v="0"/>
    <b v="0"/>
    <x v="22"/>
    <x v="4"/>
    <x v="22"/>
  </r>
  <r>
    <n v="579"/>
    <x v="570"/>
    <s v="Focused multimedia knowledgebase"/>
    <n v="6200"/>
    <n v="6269"/>
    <n v="1.0111290322580646"/>
    <x v="1"/>
    <n v="87"/>
    <n v="3178"/>
    <x v="1"/>
    <s v="USD"/>
    <n v="1312693200"/>
    <n v="1313730000"/>
    <b v="0"/>
    <b v="0"/>
    <x v="17"/>
    <x v="1"/>
    <x v="17"/>
  </r>
  <r>
    <n v="580"/>
    <x v="251"/>
    <s v="Seamless 6thgeneration extranet"/>
    <n v="43800"/>
    <n v="149578"/>
    <n v="3.4150228310502282"/>
    <x v="1"/>
    <n v="3116"/>
    <n v="76347"/>
    <x v="1"/>
    <s v="USD"/>
    <n v="1393394400"/>
    <n v="1394085600"/>
    <b v="0"/>
    <b v="0"/>
    <x v="3"/>
    <x v="3"/>
    <x v="3"/>
  </r>
  <r>
    <n v="581"/>
    <x v="571"/>
    <s v="Sharable mobile knowledgebase"/>
    <n v="6000"/>
    <n v="3841"/>
    <n v="0.64016666666666666"/>
    <x v="0"/>
    <n v="71"/>
    <n v="1956"/>
    <x v="1"/>
    <s v="USD"/>
    <n v="1304053200"/>
    <n v="1305349200"/>
    <b v="0"/>
    <b v="0"/>
    <x v="2"/>
    <x v="2"/>
    <x v="2"/>
  </r>
  <r>
    <n v="582"/>
    <x v="572"/>
    <s v="Cross-group global system engine"/>
    <n v="8700"/>
    <n v="4531"/>
    <n v="0.5208045977011494"/>
    <x v="0"/>
    <n v="42"/>
    <n v="2286.5"/>
    <x v="1"/>
    <s v="USD"/>
    <n v="1433912400"/>
    <n v="1434344400"/>
    <b v="0"/>
    <b v="1"/>
    <x v="11"/>
    <x v="6"/>
    <x v="11"/>
  </r>
  <r>
    <n v="583"/>
    <x v="573"/>
    <s v="Centralized clear-thinking conglomeration"/>
    <n v="18900"/>
    <n v="60934"/>
    <n v="3.2240211640211642"/>
    <x v="1"/>
    <n v="909"/>
    <n v="30921.5"/>
    <x v="1"/>
    <s v="USD"/>
    <n v="1329717600"/>
    <n v="1331186400"/>
    <b v="0"/>
    <b v="0"/>
    <x v="4"/>
    <x v="4"/>
    <x v="4"/>
  </r>
  <r>
    <n v="584"/>
    <x v="8"/>
    <s v="De-engineered cohesive system engine"/>
    <n v="86400"/>
    <n v="103255"/>
    <n v="1.1950810185185186"/>
    <x v="1"/>
    <n v="1613"/>
    <n v="52434"/>
    <x v="1"/>
    <s v="USD"/>
    <n v="1335330000"/>
    <n v="1336539600"/>
    <b v="0"/>
    <b v="0"/>
    <x v="2"/>
    <x v="2"/>
    <x v="2"/>
  </r>
  <r>
    <n v="585"/>
    <x v="574"/>
    <s v="Reactive analyzing function"/>
    <n v="8900"/>
    <n v="13065"/>
    <n v="1.4679775280898877"/>
    <x v="1"/>
    <n v="136"/>
    <n v="6600.5"/>
    <x v="1"/>
    <s v="USD"/>
    <n v="1268888400"/>
    <n v="1269752400"/>
    <b v="0"/>
    <b v="0"/>
    <x v="18"/>
    <x v="5"/>
    <x v="18"/>
  </r>
  <r>
    <n v="586"/>
    <x v="575"/>
    <s v="Robust hybrid budgetary management"/>
    <n v="700"/>
    <n v="6654"/>
    <n v="9.5057142857142853"/>
    <x v="1"/>
    <n v="130"/>
    <n v="3392"/>
    <x v="1"/>
    <s v="USD"/>
    <n v="1289973600"/>
    <n v="1291615200"/>
    <b v="0"/>
    <b v="0"/>
    <x v="1"/>
    <x v="1"/>
    <x v="1"/>
  </r>
  <r>
    <n v="587"/>
    <x v="576"/>
    <s v="Open-source analyzing monitoring"/>
    <n v="9400"/>
    <n v="6852"/>
    <n v="0.72893617021276591"/>
    <x v="0"/>
    <n v="156"/>
    <n v="3504"/>
    <x v="0"/>
    <s v="CAD"/>
    <n v="1547877600"/>
    <n v="1552366800"/>
    <b v="0"/>
    <b v="1"/>
    <x v="0"/>
    <x v="0"/>
    <x v="0"/>
  </r>
  <r>
    <n v="588"/>
    <x v="577"/>
    <s v="Up-sized discrete firmware"/>
    <n v="157600"/>
    <n v="124517"/>
    <n v="0.7900824873096447"/>
    <x v="0"/>
    <n v="1368"/>
    <n v="62942.5"/>
    <x v="4"/>
    <s v="GBP"/>
    <n v="1269493200"/>
    <n v="1272171600"/>
    <b v="0"/>
    <b v="0"/>
    <x v="3"/>
    <x v="3"/>
    <x v="3"/>
  </r>
  <r>
    <n v="589"/>
    <x v="578"/>
    <s v="Exclusive intangible extranet"/>
    <n v="7900"/>
    <n v="5113"/>
    <n v="0.64721518987341775"/>
    <x v="0"/>
    <n v="102"/>
    <n v="2607.5"/>
    <x v="1"/>
    <s v="USD"/>
    <n v="1436072400"/>
    <n v="1436677200"/>
    <b v="0"/>
    <b v="0"/>
    <x v="4"/>
    <x v="4"/>
    <x v="4"/>
  </r>
  <r>
    <n v="590"/>
    <x v="579"/>
    <s v="Synergized analyzing process improvement"/>
    <n v="7100"/>
    <n v="5824"/>
    <n v="0.82028169014084507"/>
    <x v="0"/>
    <n v="86"/>
    <n v="2955"/>
    <x v="2"/>
    <s v="AUD"/>
    <n v="1419141600"/>
    <n v="1420092000"/>
    <b v="0"/>
    <b v="0"/>
    <x v="15"/>
    <x v="5"/>
    <x v="15"/>
  </r>
  <r>
    <n v="591"/>
    <x v="580"/>
    <s v="Realigned dedicated system engine"/>
    <n v="600"/>
    <n v="6226"/>
    <n v="10.376666666666667"/>
    <x v="1"/>
    <n v="102"/>
    <n v="3164"/>
    <x v="1"/>
    <s v="USD"/>
    <n v="1279083600"/>
    <n v="1279947600"/>
    <b v="0"/>
    <b v="0"/>
    <x v="11"/>
    <x v="6"/>
    <x v="11"/>
  </r>
  <r>
    <n v="592"/>
    <x v="581"/>
    <s v="Object-based bandwidth-monitored concept"/>
    <n v="156800"/>
    <n v="20243"/>
    <n v="0.12910076530612244"/>
    <x v="0"/>
    <n v="253"/>
    <n v="10248"/>
    <x v="1"/>
    <s v="USD"/>
    <n v="1401426000"/>
    <n v="1402203600"/>
    <b v="0"/>
    <b v="0"/>
    <x v="3"/>
    <x v="3"/>
    <x v="3"/>
  </r>
  <r>
    <n v="593"/>
    <x v="582"/>
    <s v="Ameliorated client-driven open system"/>
    <n v="121600"/>
    <n v="188288"/>
    <n v="1.5484210526315789"/>
    <x v="1"/>
    <n v="4006"/>
    <n v="96147"/>
    <x v="1"/>
    <s v="USD"/>
    <n v="1395810000"/>
    <n v="1396933200"/>
    <b v="0"/>
    <b v="0"/>
    <x v="10"/>
    <x v="4"/>
    <x v="10"/>
  </r>
  <r>
    <n v="594"/>
    <x v="583"/>
    <s v="Upgradable leadingedge Local Area Network"/>
    <n v="157300"/>
    <n v="11167"/>
    <n v="7.0991735537190084E-2"/>
    <x v="0"/>
    <n v="157"/>
    <n v="5662"/>
    <x v="1"/>
    <s v="USD"/>
    <n v="1467003600"/>
    <n v="1467262800"/>
    <b v="0"/>
    <b v="1"/>
    <x v="3"/>
    <x v="3"/>
    <x v="3"/>
  </r>
  <r>
    <n v="595"/>
    <x v="584"/>
    <s v="Customizable intermediate data-warehouse"/>
    <n v="70300"/>
    <n v="146595"/>
    <n v="2.0852773826458035"/>
    <x v="1"/>
    <n v="1629"/>
    <n v="74112"/>
    <x v="1"/>
    <s v="USD"/>
    <n v="1268715600"/>
    <n v="1270530000"/>
    <b v="0"/>
    <b v="1"/>
    <x v="3"/>
    <x v="3"/>
    <x v="3"/>
  </r>
  <r>
    <n v="596"/>
    <x v="585"/>
    <s v="Managed optimizing archive"/>
    <n v="7900"/>
    <n v="7875"/>
    <n v="0.99683544303797467"/>
    <x v="0"/>
    <n v="183"/>
    <n v="4029"/>
    <x v="1"/>
    <s v="USD"/>
    <n v="1457157600"/>
    <n v="1457762400"/>
    <b v="0"/>
    <b v="1"/>
    <x v="6"/>
    <x v="4"/>
    <x v="6"/>
  </r>
  <r>
    <n v="597"/>
    <x v="586"/>
    <s v="Diverse systematic projection"/>
    <n v="73800"/>
    <n v="148779"/>
    <n v="2.0159756097560977"/>
    <x v="1"/>
    <n v="2188"/>
    <n v="75483.5"/>
    <x v="1"/>
    <s v="USD"/>
    <n v="1573970400"/>
    <n v="1575525600"/>
    <b v="0"/>
    <b v="0"/>
    <x v="3"/>
    <x v="3"/>
    <x v="3"/>
  </r>
  <r>
    <n v="598"/>
    <x v="587"/>
    <s v="Up-sized web-enabled info-mediaries"/>
    <n v="108500"/>
    <n v="175868"/>
    <n v="1.6209032258064515"/>
    <x v="1"/>
    <n v="2409"/>
    <n v="89138.5"/>
    <x v="6"/>
    <s v="EUR"/>
    <n v="1276578000"/>
    <n v="1279083600"/>
    <b v="0"/>
    <b v="0"/>
    <x v="1"/>
    <x v="1"/>
    <x v="1"/>
  </r>
  <r>
    <n v="599"/>
    <x v="588"/>
    <s v="Persevering optimizing Graphical User Interface"/>
    <n v="140300"/>
    <n v="5112"/>
    <n v="3.6436208125445471E-2"/>
    <x v="0"/>
    <n v="82"/>
    <n v="2597"/>
    <x v="3"/>
    <s v="DKK"/>
    <n v="1423720800"/>
    <n v="1424412000"/>
    <b v="0"/>
    <b v="0"/>
    <x v="4"/>
    <x v="4"/>
    <x v="4"/>
  </r>
  <r>
    <n v="600"/>
    <x v="589"/>
    <s v="Cross-platform tertiary array"/>
    <n v="100"/>
    <n v="5"/>
    <n v="0.05"/>
    <x v="0"/>
    <n v="1"/>
    <n v="3"/>
    <x v="4"/>
    <s v="GBP"/>
    <n v="1375160400"/>
    <n v="1376197200"/>
    <b v="0"/>
    <b v="0"/>
    <x v="0"/>
    <x v="0"/>
    <x v="0"/>
  </r>
  <r>
    <n v="601"/>
    <x v="590"/>
    <s v="Inverse neutral structure"/>
    <n v="6300"/>
    <n v="13018"/>
    <n v="2.0663492063492064"/>
    <x v="1"/>
    <n v="194"/>
    <n v="6606"/>
    <x v="1"/>
    <s v="USD"/>
    <n v="1401426000"/>
    <n v="1402894800"/>
    <b v="1"/>
    <b v="0"/>
    <x v="8"/>
    <x v="2"/>
    <x v="8"/>
  </r>
  <r>
    <n v="602"/>
    <x v="591"/>
    <s v="Quality-focused system-worthy support"/>
    <n v="71100"/>
    <n v="91176"/>
    <n v="1.2823628691983122"/>
    <x v="1"/>
    <n v="1140"/>
    <n v="46158"/>
    <x v="1"/>
    <s v="USD"/>
    <n v="1433480400"/>
    <n v="1434430800"/>
    <b v="0"/>
    <b v="0"/>
    <x v="3"/>
    <x v="3"/>
    <x v="3"/>
  </r>
  <r>
    <n v="603"/>
    <x v="592"/>
    <s v="Vision-oriented 5thgeneration array"/>
    <n v="5300"/>
    <n v="6342"/>
    <n v="1.1966037735849056"/>
    <x v="1"/>
    <n v="102"/>
    <n v="3222"/>
    <x v="1"/>
    <s v="USD"/>
    <n v="1555563600"/>
    <n v="1557896400"/>
    <b v="0"/>
    <b v="0"/>
    <x v="3"/>
    <x v="3"/>
    <x v="3"/>
  </r>
  <r>
    <n v="604"/>
    <x v="593"/>
    <s v="Cross-platform logistical circuit"/>
    <n v="88700"/>
    <n v="151438"/>
    <n v="1.7073055242390078"/>
    <x v="1"/>
    <n v="2857"/>
    <n v="77147.5"/>
    <x v="1"/>
    <s v="USD"/>
    <n v="1295676000"/>
    <n v="1297490400"/>
    <b v="0"/>
    <b v="0"/>
    <x v="3"/>
    <x v="3"/>
    <x v="3"/>
  </r>
  <r>
    <n v="605"/>
    <x v="594"/>
    <s v="Profound solution-oriented matrix"/>
    <n v="3300"/>
    <n v="6178"/>
    <n v="1.8721212121212121"/>
    <x v="1"/>
    <n v="107"/>
    <n v="3142.5"/>
    <x v="1"/>
    <s v="USD"/>
    <n v="1443848400"/>
    <n v="1447394400"/>
    <b v="0"/>
    <b v="0"/>
    <x v="9"/>
    <x v="5"/>
    <x v="9"/>
  </r>
  <r>
    <n v="606"/>
    <x v="595"/>
    <s v="Extended asynchronous initiative"/>
    <n v="3400"/>
    <n v="6405"/>
    <n v="1.8838235294117647"/>
    <x v="1"/>
    <n v="160"/>
    <n v="3282.5"/>
    <x v="4"/>
    <s v="GBP"/>
    <n v="1457330400"/>
    <n v="1458277200"/>
    <b v="0"/>
    <b v="0"/>
    <x v="1"/>
    <x v="1"/>
    <x v="1"/>
  </r>
  <r>
    <n v="607"/>
    <x v="596"/>
    <s v="Fundamental needs-based frame"/>
    <n v="137600"/>
    <n v="180667"/>
    <n v="1.3129869186046512"/>
    <x v="1"/>
    <n v="2230"/>
    <n v="91448.5"/>
    <x v="1"/>
    <s v="USD"/>
    <n v="1395550800"/>
    <n v="1395723600"/>
    <b v="0"/>
    <b v="0"/>
    <x v="0"/>
    <x v="0"/>
    <x v="0"/>
  </r>
  <r>
    <n v="608"/>
    <x v="597"/>
    <s v="Compatible full-range leverage"/>
    <n v="3900"/>
    <n v="11075"/>
    <n v="2.8397435897435899"/>
    <x v="1"/>
    <n v="316"/>
    <n v="5695.5"/>
    <x v="1"/>
    <s v="USD"/>
    <n v="1551852000"/>
    <n v="1552197600"/>
    <b v="0"/>
    <b v="1"/>
    <x v="17"/>
    <x v="1"/>
    <x v="17"/>
  </r>
  <r>
    <n v="609"/>
    <x v="598"/>
    <s v="Upgradable holistic system engine"/>
    <n v="10000"/>
    <n v="12042"/>
    <n v="1.2041999999999999"/>
    <x v="1"/>
    <n v="117"/>
    <n v="6079.5"/>
    <x v="1"/>
    <s v="USD"/>
    <n v="1547618400"/>
    <n v="1549087200"/>
    <b v="0"/>
    <b v="0"/>
    <x v="22"/>
    <x v="4"/>
    <x v="22"/>
  </r>
  <r>
    <n v="610"/>
    <x v="599"/>
    <s v="Stand-alone multi-state data-warehouse"/>
    <n v="42800"/>
    <n v="179356"/>
    <n v="4.1905607476635511"/>
    <x v="1"/>
    <n v="6406"/>
    <n v="92881"/>
    <x v="1"/>
    <s v="USD"/>
    <n v="1355637600"/>
    <n v="1356847200"/>
    <b v="0"/>
    <b v="0"/>
    <x v="3"/>
    <x v="3"/>
    <x v="3"/>
  </r>
  <r>
    <n v="611"/>
    <x v="600"/>
    <s v="Multi-lateral maximized core"/>
    <n v="8200"/>
    <n v="1136"/>
    <n v="0.13853658536585367"/>
    <x v="3"/>
    <n v="15"/>
    <n v="575.5"/>
    <x v="1"/>
    <s v="USD"/>
    <n v="1374728400"/>
    <n v="1375765200"/>
    <b v="0"/>
    <b v="0"/>
    <x v="3"/>
    <x v="3"/>
    <x v="3"/>
  </r>
  <r>
    <n v="612"/>
    <x v="601"/>
    <s v="Innovative holistic hub"/>
    <n v="6200"/>
    <n v="8645"/>
    <n v="1.3943548387096774"/>
    <x v="1"/>
    <n v="192"/>
    <n v="4418.5"/>
    <x v="1"/>
    <s v="USD"/>
    <n v="1287810000"/>
    <n v="1289800800"/>
    <b v="0"/>
    <b v="0"/>
    <x v="5"/>
    <x v="1"/>
    <x v="5"/>
  </r>
  <r>
    <n v="613"/>
    <x v="602"/>
    <s v="Reverse-engineered 24/7 methodology"/>
    <n v="1100"/>
    <n v="1914"/>
    <n v="1.74"/>
    <x v="1"/>
    <n v="26"/>
    <n v="970"/>
    <x v="0"/>
    <s v="CAD"/>
    <n v="1503723600"/>
    <n v="1504501200"/>
    <b v="0"/>
    <b v="0"/>
    <x v="3"/>
    <x v="3"/>
    <x v="3"/>
  </r>
  <r>
    <n v="614"/>
    <x v="603"/>
    <s v="Business-focused dynamic info-mediaries"/>
    <n v="26500"/>
    <n v="41205"/>
    <n v="1.5549056603773586"/>
    <x v="1"/>
    <n v="723"/>
    <n v="20964"/>
    <x v="1"/>
    <s v="USD"/>
    <n v="1484114400"/>
    <n v="1485669600"/>
    <b v="0"/>
    <b v="0"/>
    <x v="3"/>
    <x v="3"/>
    <x v="3"/>
  </r>
  <r>
    <n v="615"/>
    <x v="604"/>
    <s v="Digitized clear-thinking installation"/>
    <n v="8500"/>
    <n v="14488"/>
    <n v="1.7044705882352942"/>
    <x v="1"/>
    <n v="170"/>
    <n v="7329"/>
    <x v="6"/>
    <s v="EUR"/>
    <n v="1461906000"/>
    <n v="1462770000"/>
    <b v="0"/>
    <b v="0"/>
    <x v="3"/>
    <x v="3"/>
    <x v="3"/>
  </r>
  <r>
    <n v="616"/>
    <x v="605"/>
    <s v="Quality-focused 24/7 superstructure"/>
    <n v="6400"/>
    <n v="12129"/>
    <n v="1.8951562500000001"/>
    <x v="1"/>
    <n v="238"/>
    <n v="6183.5"/>
    <x v="4"/>
    <s v="GBP"/>
    <n v="1379653200"/>
    <n v="1379739600"/>
    <b v="0"/>
    <b v="1"/>
    <x v="7"/>
    <x v="1"/>
    <x v="7"/>
  </r>
  <r>
    <n v="617"/>
    <x v="606"/>
    <s v="Multi-channeled local intranet"/>
    <n v="1400"/>
    <n v="3496"/>
    <n v="2.4971428571428573"/>
    <x v="1"/>
    <n v="55"/>
    <n v="1775.5"/>
    <x v="1"/>
    <s v="USD"/>
    <n v="1401858000"/>
    <n v="1402722000"/>
    <b v="0"/>
    <b v="0"/>
    <x v="3"/>
    <x v="3"/>
    <x v="3"/>
  </r>
  <r>
    <n v="618"/>
    <x v="607"/>
    <s v="Open-architected mobile emulation"/>
    <n v="198600"/>
    <n v="97037"/>
    <n v="0.48860523665659616"/>
    <x v="0"/>
    <n v="1198"/>
    <n v="49117.5"/>
    <x v="1"/>
    <s v="USD"/>
    <n v="1367470800"/>
    <n v="1369285200"/>
    <b v="0"/>
    <b v="0"/>
    <x v="9"/>
    <x v="5"/>
    <x v="9"/>
  </r>
  <r>
    <n v="619"/>
    <x v="608"/>
    <s v="Ameliorated foreground methodology"/>
    <n v="195900"/>
    <n v="55757"/>
    <n v="0.28461970393057684"/>
    <x v="0"/>
    <n v="648"/>
    <n v="28202.5"/>
    <x v="1"/>
    <s v="USD"/>
    <n v="1304658000"/>
    <n v="1304744400"/>
    <b v="1"/>
    <b v="1"/>
    <x v="3"/>
    <x v="3"/>
    <x v="3"/>
  </r>
  <r>
    <n v="620"/>
    <x v="609"/>
    <s v="Synergized well-modulated project"/>
    <n v="4300"/>
    <n v="11525"/>
    <n v="2.6802325581395348"/>
    <x v="1"/>
    <n v="128"/>
    <n v="5826.5"/>
    <x v="2"/>
    <s v="AUD"/>
    <n v="1467954000"/>
    <n v="1468299600"/>
    <b v="0"/>
    <b v="0"/>
    <x v="14"/>
    <x v="7"/>
    <x v="14"/>
  </r>
  <r>
    <n v="621"/>
    <x v="610"/>
    <s v="Extended context-sensitive forecast"/>
    <n v="25600"/>
    <n v="158669"/>
    <n v="6.1980078125000002"/>
    <x v="1"/>
    <n v="2144"/>
    <n v="80406.5"/>
    <x v="1"/>
    <s v="USD"/>
    <n v="1473742800"/>
    <n v="1474174800"/>
    <b v="0"/>
    <b v="0"/>
    <x v="3"/>
    <x v="3"/>
    <x v="3"/>
  </r>
  <r>
    <n v="622"/>
    <x v="611"/>
    <s v="Total leadingedge neural-net"/>
    <n v="189000"/>
    <n v="5916"/>
    <n v="3.1301587301587303E-2"/>
    <x v="0"/>
    <n v="64"/>
    <n v="2990"/>
    <x v="1"/>
    <s v="USD"/>
    <n v="1523768400"/>
    <n v="1526014800"/>
    <b v="0"/>
    <b v="0"/>
    <x v="7"/>
    <x v="1"/>
    <x v="7"/>
  </r>
  <r>
    <n v="623"/>
    <x v="612"/>
    <s v="Organic actuating protocol"/>
    <n v="94300"/>
    <n v="150806"/>
    <n v="1.5992152704135738"/>
    <x v="1"/>
    <n v="2693"/>
    <n v="76749.5"/>
    <x v="4"/>
    <s v="GBP"/>
    <n v="1437022800"/>
    <n v="1437454800"/>
    <b v="0"/>
    <b v="0"/>
    <x v="3"/>
    <x v="3"/>
    <x v="3"/>
  </r>
  <r>
    <n v="624"/>
    <x v="613"/>
    <s v="Down-sized national software"/>
    <n v="5100"/>
    <n v="14249"/>
    <n v="2.793921568627451"/>
    <x v="1"/>
    <n v="432"/>
    <n v="7340.5"/>
    <x v="1"/>
    <s v="USD"/>
    <n v="1422165600"/>
    <n v="1422684000"/>
    <b v="0"/>
    <b v="0"/>
    <x v="14"/>
    <x v="7"/>
    <x v="14"/>
  </r>
  <r>
    <n v="625"/>
    <x v="614"/>
    <s v="Organic upward-trending Graphical User Interface"/>
    <n v="7500"/>
    <n v="5803"/>
    <n v="0.77373333333333338"/>
    <x v="0"/>
    <n v="62"/>
    <n v="2932.5"/>
    <x v="1"/>
    <s v="USD"/>
    <n v="1580104800"/>
    <n v="1581314400"/>
    <b v="0"/>
    <b v="0"/>
    <x v="3"/>
    <x v="3"/>
    <x v="3"/>
  </r>
  <r>
    <n v="626"/>
    <x v="615"/>
    <s v="Synergistic tertiary budgetary management"/>
    <n v="6400"/>
    <n v="13205"/>
    <n v="2.0632812500000002"/>
    <x v="1"/>
    <n v="189"/>
    <n v="6697"/>
    <x v="1"/>
    <s v="USD"/>
    <n v="1285650000"/>
    <n v="1286427600"/>
    <b v="0"/>
    <b v="1"/>
    <x v="3"/>
    <x v="3"/>
    <x v="3"/>
  </r>
  <r>
    <n v="627"/>
    <x v="616"/>
    <s v="Open-architected incremental ability"/>
    <n v="1600"/>
    <n v="11108"/>
    <n v="6.9424999999999999"/>
    <x v="1"/>
    <n v="154"/>
    <n v="5631"/>
    <x v="4"/>
    <s v="GBP"/>
    <n v="1276664400"/>
    <n v="1278738000"/>
    <b v="1"/>
    <b v="0"/>
    <x v="0"/>
    <x v="0"/>
    <x v="0"/>
  </r>
  <r>
    <n v="628"/>
    <x v="617"/>
    <s v="Intuitive object-oriented task-force"/>
    <n v="1900"/>
    <n v="2884"/>
    <n v="1.5178947368421052"/>
    <x v="1"/>
    <n v="96"/>
    <n v="1490"/>
    <x v="1"/>
    <s v="USD"/>
    <n v="1286168400"/>
    <n v="1286427600"/>
    <b v="0"/>
    <b v="0"/>
    <x v="7"/>
    <x v="1"/>
    <x v="7"/>
  </r>
  <r>
    <n v="629"/>
    <x v="618"/>
    <s v="Multi-tiered executive toolset"/>
    <n v="85900"/>
    <n v="55476"/>
    <n v="0.64582072176949945"/>
    <x v="0"/>
    <n v="750"/>
    <n v="28113"/>
    <x v="1"/>
    <s v="USD"/>
    <n v="1467781200"/>
    <n v="1467954000"/>
    <b v="0"/>
    <b v="1"/>
    <x v="3"/>
    <x v="3"/>
    <x v="3"/>
  </r>
  <r>
    <n v="630"/>
    <x v="619"/>
    <s v="Grass-roots directional workforce"/>
    <n v="9500"/>
    <n v="5973"/>
    <n v="0.62873684210526315"/>
    <x v="3"/>
    <n v="87"/>
    <n v="3030"/>
    <x v="1"/>
    <s v="USD"/>
    <n v="1556686800"/>
    <n v="1557637200"/>
    <b v="0"/>
    <b v="1"/>
    <x v="3"/>
    <x v="3"/>
    <x v="3"/>
  </r>
  <r>
    <n v="631"/>
    <x v="620"/>
    <s v="Quality-focused real-time solution"/>
    <n v="59200"/>
    <n v="183756"/>
    <n v="3.1039864864864866"/>
    <x v="1"/>
    <n v="3063"/>
    <n v="93409.5"/>
    <x v="1"/>
    <s v="USD"/>
    <n v="1553576400"/>
    <n v="1553922000"/>
    <b v="0"/>
    <b v="0"/>
    <x v="3"/>
    <x v="3"/>
    <x v="3"/>
  </r>
  <r>
    <n v="632"/>
    <x v="621"/>
    <s v="Reduced interactive matrix"/>
    <n v="72100"/>
    <n v="30902"/>
    <n v="0.42859916782246882"/>
    <x v="2"/>
    <n v="278"/>
    <n v="15590"/>
    <x v="1"/>
    <s v="USD"/>
    <n v="1414904400"/>
    <n v="1416463200"/>
    <b v="0"/>
    <b v="0"/>
    <x v="3"/>
    <x v="3"/>
    <x v="3"/>
  </r>
  <r>
    <n v="633"/>
    <x v="622"/>
    <s v="Adaptive context-sensitive architecture"/>
    <n v="6700"/>
    <n v="5569"/>
    <n v="0.83119402985074631"/>
    <x v="0"/>
    <n v="105"/>
    <n v="2837"/>
    <x v="1"/>
    <s v="USD"/>
    <n v="1446876000"/>
    <n v="1447221600"/>
    <b v="0"/>
    <b v="0"/>
    <x v="10"/>
    <x v="4"/>
    <x v="10"/>
  </r>
  <r>
    <n v="634"/>
    <x v="623"/>
    <s v="Polarized incremental portal"/>
    <n v="118200"/>
    <n v="92824"/>
    <n v="0.78531302876480547"/>
    <x v="3"/>
    <n v="1658"/>
    <n v="47241"/>
    <x v="1"/>
    <s v="USD"/>
    <n v="1490418000"/>
    <n v="1491627600"/>
    <b v="0"/>
    <b v="0"/>
    <x v="19"/>
    <x v="4"/>
    <x v="19"/>
  </r>
  <r>
    <n v="635"/>
    <x v="624"/>
    <s v="Reactive regional access"/>
    <n v="139000"/>
    <n v="158590"/>
    <n v="1.1409352517985611"/>
    <x v="1"/>
    <n v="2266"/>
    <n v="80428"/>
    <x v="1"/>
    <s v="USD"/>
    <n v="1360389600"/>
    <n v="1363150800"/>
    <b v="0"/>
    <b v="0"/>
    <x v="19"/>
    <x v="4"/>
    <x v="19"/>
  </r>
  <r>
    <n v="636"/>
    <x v="625"/>
    <s v="Stand-alone reciprocal frame"/>
    <n v="197700"/>
    <n v="127591"/>
    <n v="0.64537683358624176"/>
    <x v="0"/>
    <n v="2604"/>
    <n v="65097.5"/>
    <x v="3"/>
    <s v="DKK"/>
    <n v="1326866400"/>
    <n v="1330754400"/>
    <b v="0"/>
    <b v="1"/>
    <x v="10"/>
    <x v="4"/>
    <x v="10"/>
  </r>
  <r>
    <n v="637"/>
    <x v="626"/>
    <s v="Open-architected 24/7 throughput"/>
    <n v="8500"/>
    <n v="6750"/>
    <n v="0.79411764705882348"/>
    <x v="0"/>
    <n v="65"/>
    <n v="3407.5"/>
    <x v="1"/>
    <s v="USD"/>
    <n v="1479103200"/>
    <n v="1479794400"/>
    <b v="0"/>
    <b v="0"/>
    <x v="3"/>
    <x v="3"/>
    <x v="3"/>
  </r>
  <r>
    <n v="638"/>
    <x v="627"/>
    <s v="Monitored 24/7 approach"/>
    <n v="81600"/>
    <n v="9318"/>
    <n v="0.11419117647058824"/>
    <x v="0"/>
    <n v="94"/>
    <n v="4706"/>
    <x v="1"/>
    <s v="USD"/>
    <n v="1280206800"/>
    <n v="1281243600"/>
    <b v="0"/>
    <b v="1"/>
    <x v="3"/>
    <x v="3"/>
    <x v="3"/>
  </r>
  <r>
    <n v="639"/>
    <x v="628"/>
    <s v="Upgradable explicit forecast"/>
    <n v="8600"/>
    <n v="4832"/>
    <n v="0.56186046511627907"/>
    <x v="2"/>
    <n v="45"/>
    <n v="2438.5"/>
    <x v="1"/>
    <s v="USD"/>
    <n v="1532754000"/>
    <n v="1532754000"/>
    <b v="0"/>
    <b v="1"/>
    <x v="6"/>
    <x v="4"/>
    <x v="6"/>
  </r>
  <r>
    <n v="640"/>
    <x v="629"/>
    <s v="Pre-emptive context-sensitive support"/>
    <n v="119800"/>
    <n v="19769"/>
    <n v="0.16501669449081802"/>
    <x v="0"/>
    <n v="257"/>
    <n v="10013"/>
    <x v="1"/>
    <s v="USD"/>
    <n v="1453096800"/>
    <n v="1453356000"/>
    <b v="0"/>
    <b v="0"/>
    <x v="3"/>
    <x v="3"/>
    <x v="3"/>
  </r>
  <r>
    <n v="641"/>
    <x v="630"/>
    <s v="Business-focused leadingedge instruction set"/>
    <n v="9400"/>
    <n v="11277"/>
    <n v="1.1996808510638297"/>
    <x v="1"/>
    <n v="194"/>
    <n v="5735.5"/>
    <x v="5"/>
    <s v="CHF"/>
    <n v="1487570400"/>
    <n v="1489986000"/>
    <b v="0"/>
    <b v="0"/>
    <x v="3"/>
    <x v="3"/>
    <x v="3"/>
  </r>
  <r>
    <n v="642"/>
    <x v="631"/>
    <s v="Extended multi-state knowledge user"/>
    <n v="9200"/>
    <n v="13382"/>
    <n v="1.4545652173913044"/>
    <x v="1"/>
    <n v="129"/>
    <n v="6755.5"/>
    <x v="0"/>
    <s v="CAD"/>
    <n v="1545026400"/>
    <n v="1545804000"/>
    <b v="0"/>
    <b v="0"/>
    <x v="8"/>
    <x v="2"/>
    <x v="8"/>
  </r>
  <r>
    <n v="643"/>
    <x v="632"/>
    <s v="Future-proofed modular groupware"/>
    <n v="14900"/>
    <n v="32986"/>
    <n v="2.2138255033557046"/>
    <x v="1"/>
    <n v="375"/>
    <n v="16680.5"/>
    <x v="1"/>
    <s v="USD"/>
    <n v="1488348000"/>
    <n v="1489899600"/>
    <b v="0"/>
    <b v="0"/>
    <x v="3"/>
    <x v="3"/>
    <x v="3"/>
  </r>
  <r>
    <n v="644"/>
    <x v="633"/>
    <s v="Distributed real-time algorithm"/>
    <n v="169400"/>
    <n v="81984"/>
    <n v="0.48396694214876035"/>
    <x v="0"/>
    <n v="2928"/>
    <n v="42456"/>
    <x v="0"/>
    <s v="CAD"/>
    <n v="1545112800"/>
    <n v="1546495200"/>
    <b v="0"/>
    <b v="0"/>
    <x v="3"/>
    <x v="3"/>
    <x v="3"/>
  </r>
  <r>
    <n v="645"/>
    <x v="634"/>
    <s v="Multi-lateral heuristic throughput"/>
    <n v="192100"/>
    <n v="178483"/>
    <n v="0.92911504424778757"/>
    <x v="0"/>
    <n v="4697"/>
    <n v="91590"/>
    <x v="1"/>
    <s v="USD"/>
    <n v="1537938000"/>
    <n v="1539752400"/>
    <b v="0"/>
    <b v="1"/>
    <x v="1"/>
    <x v="1"/>
    <x v="1"/>
  </r>
  <r>
    <n v="646"/>
    <x v="635"/>
    <s v="Switchable reciprocal middleware"/>
    <n v="98700"/>
    <n v="87448"/>
    <n v="0.88599797365754818"/>
    <x v="0"/>
    <n v="2915"/>
    <n v="45181.5"/>
    <x v="1"/>
    <s v="USD"/>
    <n v="1363150800"/>
    <n v="1364101200"/>
    <b v="0"/>
    <b v="0"/>
    <x v="11"/>
    <x v="6"/>
    <x v="11"/>
  </r>
  <r>
    <n v="647"/>
    <x v="636"/>
    <s v="Inverse multimedia Graphic Interface"/>
    <n v="4500"/>
    <n v="1863"/>
    <n v="0.41399999999999998"/>
    <x v="0"/>
    <n v="18"/>
    <n v="940.5"/>
    <x v="1"/>
    <s v="USD"/>
    <n v="1523250000"/>
    <n v="1525323600"/>
    <b v="0"/>
    <b v="0"/>
    <x v="18"/>
    <x v="5"/>
    <x v="18"/>
  </r>
  <r>
    <n v="648"/>
    <x v="637"/>
    <s v="Vision-oriented local contingency"/>
    <n v="98600"/>
    <n v="62174"/>
    <n v="0.63056795131845844"/>
    <x v="3"/>
    <n v="723"/>
    <n v="31448.5"/>
    <x v="1"/>
    <s v="USD"/>
    <n v="1499317200"/>
    <n v="1500872400"/>
    <b v="1"/>
    <b v="0"/>
    <x v="0"/>
    <x v="0"/>
    <x v="0"/>
  </r>
  <r>
    <n v="649"/>
    <x v="638"/>
    <s v="Reactive 6thgeneration hub"/>
    <n v="121700"/>
    <n v="59003"/>
    <n v="0.48482333607230893"/>
    <x v="0"/>
    <n v="602"/>
    <n v="29802.5"/>
    <x v="5"/>
    <s v="CHF"/>
    <n v="1287550800"/>
    <n v="1288501200"/>
    <b v="1"/>
    <b v="1"/>
    <x v="3"/>
    <x v="3"/>
    <x v="3"/>
  </r>
  <r>
    <n v="650"/>
    <x v="639"/>
    <s v="Optional asymmetric success"/>
    <n v="100"/>
    <n v="2"/>
    <n v="0.02"/>
    <x v="0"/>
    <n v="1"/>
    <n v="1.5"/>
    <x v="1"/>
    <s v="USD"/>
    <n v="1404795600"/>
    <n v="1407128400"/>
    <b v="0"/>
    <b v="0"/>
    <x v="17"/>
    <x v="1"/>
    <x v="17"/>
  </r>
  <r>
    <n v="651"/>
    <x v="640"/>
    <s v="Digitized analyzing capacity"/>
    <n v="196700"/>
    <n v="174039"/>
    <n v="0.88479410269445857"/>
    <x v="0"/>
    <n v="3868"/>
    <n v="88953.5"/>
    <x v="6"/>
    <s v="EUR"/>
    <n v="1393048800"/>
    <n v="1394344800"/>
    <b v="0"/>
    <b v="0"/>
    <x v="12"/>
    <x v="4"/>
    <x v="12"/>
  </r>
  <r>
    <n v="652"/>
    <x v="641"/>
    <s v="Vision-oriented regional hub"/>
    <n v="10000"/>
    <n v="12684"/>
    <n v="1.2684"/>
    <x v="1"/>
    <n v="409"/>
    <n v="6546.5"/>
    <x v="1"/>
    <s v="USD"/>
    <n v="1470373200"/>
    <n v="1474088400"/>
    <b v="0"/>
    <b v="0"/>
    <x v="2"/>
    <x v="2"/>
    <x v="2"/>
  </r>
  <r>
    <n v="653"/>
    <x v="642"/>
    <s v="Monitored incremental info-mediaries"/>
    <n v="600"/>
    <n v="14033"/>
    <n v="23.388333333333332"/>
    <x v="1"/>
    <n v="234"/>
    <n v="7133.5"/>
    <x v="1"/>
    <s v="USD"/>
    <n v="1460091600"/>
    <n v="1460264400"/>
    <b v="0"/>
    <b v="0"/>
    <x v="2"/>
    <x v="2"/>
    <x v="2"/>
  </r>
  <r>
    <n v="654"/>
    <x v="643"/>
    <s v="Programmable static middleware"/>
    <n v="35000"/>
    <n v="177936"/>
    <n v="5.0838857142857146"/>
    <x v="1"/>
    <n v="3016"/>
    <n v="90476"/>
    <x v="1"/>
    <s v="USD"/>
    <n v="1440392400"/>
    <n v="1440824400"/>
    <b v="0"/>
    <b v="0"/>
    <x v="16"/>
    <x v="1"/>
    <x v="16"/>
  </r>
  <r>
    <n v="655"/>
    <x v="644"/>
    <s v="Multi-layered bottom-line encryption"/>
    <n v="6900"/>
    <n v="13212"/>
    <n v="1.9147826086956521"/>
    <x v="1"/>
    <n v="264"/>
    <n v="6738"/>
    <x v="1"/>
    <s v="USD"/>
    <n v="1488434400"/>
    <n v="1489554000"/>
    <b v="1"/>
    <b v="0"/>
    <x v="14"/>
    <x v="7"/>
    <x v="14"/>
  </r>
  <r>
    <n v="656"/>
    <x v="645"/>
    <s v="Vision-oriented systematic Graphical User Interface"/>
    <n v="118400"/>
    <n v="49879"/>
    <n v="0.42127533783783783"/>
    <x v="0"/>
    <n v="504"/>
    <n v="25191.5"/>
    <x v="2"/>
    <s v="AUD"/>
    <n v="1514440800"/>
    <n v="1514872800"/>
    <b v="0"/>
    <b v="0"/>
    <x v="0"/>
    <x v="0"/>
    <x v="0"/>
  </r>
  <r>
    <n v="657"/>
    <x v="646"/>
    <s v="Balanced optimal hardware"/>
    <n v="10000"/>
    <n v="824"/>
    <n v="8.2400000000000001E-2"/>
    <x v="0"/>
    <n v="14"/>
    <n v="419"/>
    <x v="1"/>
    <s v="USD"/>
    <n v="1514354400"/>
    <n v="1515736800"/>
    <b v="0"/>
    <b v="0"/>
    <x v="22"/>
    <x v="4"/>
    <x v="22"/>
  </r>
  <r>
    <n v="658"/>
    <x v="647"/>
    <s v="Self-enabling mission-critical success"/>
    <n v="52600"/>
    <n v="31594"/>
    <n v="0.60064638783269964"/>
    <x v="3"/>
    <n v="390"/>
    <n v="15992"/>
    <x v="1"/>
    <s v="USD"/>
    <n v="1440910800"/>
    <n v="1442898000"/>
    <b v="0"/>
    <b v="0"/>
    <x v="1"/>
    <x v="1"/>
    <x v="1"/>
  </r>
  <r>
    <n v="659"/>
    <x v="648"/>
    <s v="Grass-roots dynamic emulation"/>
    <n v="120700"/>
    <n v="57010"/>
    <n v="0.47232808616404309"/>
    <x v="0"/>
    <n v="750"/>
    <n v="28880"/>
    <x v="4"/>
    <s v="GBP"/>
    <n v="1296108000"/>
    <n v="1296194400"/>
    <b v="0"/>
    <b v="0"/>
    <x v="4"/>
    <x v="4"/>
    <x v="4"/>
  </r>
  <r>
    <n v="660"/>
    <x v="649"/>
    <s v="Fundamental disintermediate matrix"/>
    <n v="9100"/>
    <n v="7438"/>
    <n v="0.81736263736263737"/>
    <x v="0"/>
    <n v="77"/>
    <n v="3757.5"/>
    <x v="1"/>
    <s v="USD"/>
    <n v="1440133200"/>
    <n v="1440910800"/>
    <b v="1"/>
    <b v="0"/>
    <x v="3"/>
    <x v="3"/>
    <x v="3"/>
  </r>
  <r>
    <n v="661"/>
    <x v="650"/>
    <s v="Right-sized secondary challenge"/>
    <n v="106800"/>
    <n v="57872"/>
    <n v="0.54187265917603"/>
    <x v="0"/>
    <n v="752"/>
    <n v="29312"/>
    <x v="3"/>
    <s v="DKK"/>
    <n v="1332910800"/>
    <n v="1335502800"/>
    <b v="0"/>
    <b v="0"/>
    <x v="17"/>
    <x v="1"/>
    <x v="17"/>
  </r>
  <r>
    <n v="662"/>
    <x v="651"/>
    <s v="Implemented exuding software"/>
    <n v="9100"/>
    <n v="8906"/>
    <n v="0.97868131868131869"/>
    <x v="0"/>
    <n v="131"/>
    <n v="4518.5"/>
    <x v="1"/>
    <s v="USD"/>
    <n v="1544335200"/>
    <n v="1544680800"/>
    <b v="0"/>
    <b v="0"/>
    <x v="3"/>
    <x v="3"/>
    <x v="3"/>
  </r>
  <r>
    <n v="663"/>
    <x v="652"/>
    <s v="Total optimizing software"/>
    <n v="10000"/>
    <n v="7724"/>
    <n v="0.77239999999999998"/>
    <x v="0"/>
    <n v="87"/>
    <n v="3905.5"/>
    <x v="1"/>
    <s v="USD"/>
    <n v="1286427600"/>
    <n v="1288414800"/>
    <b v="0"/>
    <b v="0"/>
    <x v="3"/>
    <x v="3"/>
    <x v="3"/>
  </r>
  <r>
    <n v="664"/>
    <x v="327"/>
    <s v="Optional maximized attitude"/>
    <n v="79400"/>
    <n v="26571"/>
    <n v="0.33464735516372796"/>
    <x v="0"/>
    <n v="1063"/>
    <n v="13817"/>
    <x v="1"/>
    <s v="USD"/>
    <n v="1329717600"/>
    <n v="1330581600"/>
    <b v="0"/>
    <b v="0"/>
    <x v="17"/>
    <x v="1"/>
    <x v="17"/>
  </r>
  <r>
    <n v="665"/>
    <x v="653"/>
    <s v="Customer-focused impactful extranet"/>
    <n v="5100"/>
    <n v="12219"/>
    <n v="2.3958823529411766"/>
    <x v="1"/>
    <n v="272"/>
    <n v="6245.5"/>
    <x v="1"/>
    <s v="USD"/>
    <n v="1310187600"/>
    <n v="1311397200"/>
    <b v="0"/>
    <b v="1"/>
    <x v="4"/>
    <x v="4"/>
    <x v="4"/>
  </r>
  <r>
    <n v="666"/>
    <x v="654"/>
    <s v="Cloned bottom-line success"/>
    <n v="3100"/>
    <n v="1985"/>
    <n v="0.64032258064516134"/>
    <x v="3"/>
    <n v="25"/>
    <n v="1005"/>
    <x v="1"/>
    <s v="USD"/>
    <n v="1377838800"/>
    <n v="1378357200"/>
    <b v="0"/>
    <b v="1"/>
    <x v="3"/>
    <x v="3"/>
    <x v="3"/>
  </r>
  <r>
    <n v="667"/>
    <x v="655"/>
    <s v="Decentralized bandwidth-monitored ability"/>
    <n v="6900"/>
    <n v="12155"/>
    <n v="1.7615942028985507"/>
    <x v="1"/>
    <n v="419"/>
    <n v="6287"/>
    <x v="1"/>
    <s v="USD"/>
    <n v="1410325200"/>
    <n v="1411102800"/>
    <b v="0"/>
    <b v="0"/>
    <x v="23"/>
    <x v="8"/>
    <x v="23"/>
  </r>
  <r>
    <n v="668"/>
    <x v="656"/>
    <s v="Programmable leadingedge budgetary management"/>
    <n v="27500"/>
    <n v="5593"/>
    <n v="0.20338181818181819"/>
    <x v="0"/>
    <n v="76"/>
    <n v="2834.5"/>
    <x v="1"/>
    <s v="USD"/>
    <n v="1343797200"/>
    <n v="1344834000"/>
    <b v="0"/>
    <b v="0"/>
    <x v="3"/>
    <x v="3"/>
    <x v="3"/>
  </r>
  <r>
    <n v="669"/>
    <x v="657"/>
    <s v="Upgradable bi-directional concept"/>
    <n v="48800"/>
    <n v="175020"/>
    <n v="3.5864754098360656"/>
    <x v="1"/>
    <n v="1621"/>
    <n v="88320.5"/>
    <x v="6"/>
    <s v="EUR"/>
    <n v="1498453200"/>
    <n v="1499230800"/>
    <b v="0"/>
    <b v="0"/>
    <x v="3"/>
    <x v="3"/>
    <x v="3"/>
  </r>
  <r>
    <n v="670"/>
    <x v="635"/>
    <s v="Re-contextualized homogeneous flexibility"/>
    <n v="16200"/>
    <n v="75955"/>
    <n v="4.6885802469135802"/>
    <x v="1"/>
    <n v="1101"/>
    <n v="38528"/>
    <x v="1"/>
    <s v="USD"/>
    <n v="1456380000"/>
    <n v="1457416800"/>
    <b v="0"/>
    <b v="0"/>
    <x v="7"/>
    <x v="1"/>
    <x v="7"/>
  </r>
  <r>
    <n v="671"/>
    <x v="658"/>
    <s v="Monitored bi-directional standardization"/>
    <n v="97600"/>
    <n v="119127"/>
    <n v="1.220563524590164"/>
    <x v="1"/>
    <n v="1073"/>
    <n v="60100"/>
    <x v="1"/>
    <s v="USD"/>
    <n v="1280552400"/>
    <n v="1280898000"/>
    <b v="0"/>
    <b v="1"/>
    <x v="3"/>
    <x v="3"/>
    <x v="3"/>
  </r>
  <r>
    <n v="672"/>
    <x v="659"/>
    <s v="Stand-alone grid-enabled leverage"/>
    <n v="197900"/>
    <n v="110689"/>
    <n v="0.55931783729156137"/>
    <x v="0"/>
    <n v="4428"/>
    <n v="57558.5"/>
    <x v="2"/>
    <s v="AUD"/>
    <n v="1521608400"/>
    <n v="1522472400"/>
    <b v="0"/>
    <b v="0"/>
    <x v="3"/>
    <x v="3"/>
    <x v="3"/>
  </r>
  <r>
    <n v="673"/>
    <x v="660"/>
    <s v="Assimilated regional groupware"/>
    <n v="5600"/>
    <n v="2445"/>
    <n v="0.43660714285714286"/>
    <x v="0"/>
    <n v="58"/>
    <n v="1251.5"/>
    <x v="6"/>
    <s v="EUR"/>
    <n v="1460696400"/>
    <n v="1462510800"/>
    <b v="0"/>
    <b v="0"/>
    <x v="7"/>
    <x v="1"/>
    <x v="7"/>
  </r>
  <r>
    <n v="674"/>
    <x v="661"/>
    <s v="Up-sized 24hour instruction set"/>
    <n v="170700"/>
    <n v="57250"/>
    <n v="0.33538371411833628"/>
    <x v="3"/>
    <n v="1218"/>
    <n v="29234"/>
    <x v="1"/>
    <s v="USD"/>
    <n v="1313730000"/>
    <n v="1317790800"/>
    <b v="0"/>
    <b v="0"/>
    <x v="14"/>
    <x v="7"/>
    <x v="14"/>
  </r>
  <r>
    <n v="675"/>
    <x v="662"/>
    <s v="Right-sized web-enabled intranet"/>
    <n v="9700"/>
    <n v="11929"/>
    <n v="1.2297938144329896"/>
    <x v="1"/>
    <n v="331"/>
    <n v="6130"/>
    <x v="1"/>
    <s v="USD"/>
    <n v="1568178000"/>
    <n v="1568782800"/>
    <b v="0"/>
    <b v="0"/>
    <x v="23"/>
    <x v="8"/>
    <x v="23"/>
  </r>
  <r>
    <n v="676"/>
    <x v="663"/>
    <s v="Expanded needs-based orchestration"/>
    <n v="62300"/>
    <n v="118214"/>
    <n v="1.8974959871589085"/>
    <x v="1"/>
    <n v="1170"/>
    <n v="59692"/>
    <x v="1"/>
    <s v="USD"/>
    <n v="1348635600"/>
    <n v="1349413200"/>
    <b v="0"/>
    <b v="0"/>
    <x v="14"/>
    <x v="7"/>
    <x v="14"/>
  </r>
  <r>
    <n v="677"/>
    <x v="664"/>
    <s v="Organic system-worthy orchestration"/>
    <n v="5300"/>
    <n v="4432"/>
    <n v="0.83622641509433959"/>
    <x v="0"/>
    <n v="111"/>
    <n v="2271.5"/>
    <x v="1"/>
    <s v="USD"/>
    <n v="1468126800"/>
    <n v="1472446800"/>
    <b v="0"/>
    <b v="0"/>
    <x v="13"/>
    <x v="5"/>
    <x v="13"/>
  </r>
  <r>
    <n v="678"/>
    <x v="665"/>
    <s v="Inverse static standardization"/>
    <n v="99500"/>
    <n v="17879"/>
    <n v="0.17968844221105529"/>
    <x v="3"/>
    <n v="215"/>
    <n v="9047"/>
    <x v="1"/>
    <s v="USD"/>
    <n v="1547877600"/>
    <n v="1548050400"/>
    <b v="0"/>
    <b v="0"/>
    <x v="6"/>
    <x v="4"/>
    <x v="6"/>
  </r>
  <r>
    <n v="679"/>
    <x v="307"/>
    <s v="Synchronized motivating solution"/>
    <n v="1400"/>
    <n v="14511"/>
    <n v="10.365"/>
    <x v="1"/>
    <n v="363"/>
    <n v="7437"/>
    <x v="1"/>
    <s v="USD"/>
    <n v="1571374800"/>
    <n v="1571806800"/>
    <b v="0"/>
    <b v="1"/>
    <x v="0"/>
    <x v="0"/>
    <x v="0"/>
  </r>
  <r>
    <n v="680"/>
    <x v="666"/>
    <s v="Open-source 4thgeneration open system"/>
    <n v="145600"/>
    <n v="141822"/>
    <n v="0.97405219780219776"/>
    <x v="0"/>
    <n v="2955"/>
    <n v="72388.5"/>
    <x v="1"/>
    <s v="USD"/>
    <n v="1576303200"/>
    <n v="1576476000"/>
    <b v="0"/>
    <b v="1"/>
    <x v="20"/>
    <x v="6"/>
    <x v="20"/>
  </r>
  <r>
    <n v="681"/>
    <x v="667"/>
    <s v="Decentralized context-sensitive superstructure"/>
    <n v="184100"/>
    <n v="159037"/>
    <n v="0.86386203150461705"/>
    <x v="0"/>
    <n v="1657"/>
    <n v="80347"/>
    <x v="1"/>
    <s v="USD"/>
    <n v="1324447200"/>
    <n v="1324965600"/>
    <b v="0"/>
    <b v="0"/>
    <x v="3"/>
    <x v="3"/>
    <x v="3"/>
  </r>
  <r>
    <n v="682"/>
    <x v="668"/>
    <s v="Compatible 5thgeneration concept"/>
    <n v="5400"/>
    <n v="8109"/>
    <n v="1.5016666666666667"/>
    <x v="1"/>
    <n v="103"/>
    <n v="4106"/>
    <x v="1"/>
    <s v="USD"/>
    <n v="1386741600"/>
    <n v="1387519200"/>
    <b v="0"/>
    <b v="0"/>
    <x v="3"/>
    <x v="3"/>
    <x v="3"/>
  </r>
  <r>
    <n v="683"/>
    <x v="669"/>
    <s v="Virtual systemic intranet"/>
    <n v="2300"/>
    <n v="8244"/>
    <n v="3.5843478260869563"/>
    <x v="1"/>
    <n v="147"/>
    <n v="4195.5"/>
    <x v="1"/>
    <s v="USD"/>
    <n v="1537074000"/>
    <n v="1537246800"/>
    <b v="0"/>
    <b v="0"/>
    <x v="3"/>
    <x v="3"/>
    <x v="3"/>
  </r>
  <r>
    <n v="684"/>
    <x v="670"/>
    <s v="Optimized systemic algorithm"/>
    <n v="1400"/>
    <n v="7600"/>
    <n v="5.4285714285714288"/>
    <x v="1"/>
    <n v="110"/>
    <n v="3855"/>
    <x v="0"/>
    <s v="CAD"/>
    <n v="1277787600"/>
    <n v="1279515600"/>
    <b v="0"/>
    <b v="0"/>
    <x v="9"/>
    <x v="5"/>
    <x v="9"/>
  </r>
  <r>
    <n v="685"/>
    <x v="671"/>
    <s v="Customizable homogeneous firmware"/>
    <n v="140000"/>
    <n v="94501"/>
    <n v="0.67500714285714281"/>
    <x v="0"/>
    <n v="926"/>
    <n v="47713.5"/>
    <x v="0"/>
    <s v="CAD"/>
    <n v="1440306000"/>
    <n v="1442379600"/>
    <b v="0"/>
    <b v="0"/>
    <x v="3"/>
    <x v="3"/>
    <x v="3"/>
  </r>
  <r>
    <n v="686"/>
    <x v="672"/>
    <s v="Front-line cohesive extranet"/>
    <n v="7500"/>
    <n v="14381"/>
    <n v="1.9174666666666667"/>
    <x v="1"/>
    <n v="134"/>
    <n v="7257.5"/>
    <x v="1"/>
    <s v="USD"/>
    <n v="1522126800"/>
    <n v="1523077200"/>
    <b v="0"/>
    <b v="0"/>
    <x v="8"/>
    <x v="2"/>
    <x v="8"/>
  </r>
  <r>
    <n v="687"/>
    <x v="673"/>
    <s v="Distributed holistic neural-net"/>
    <n v="1500"/>
    <n v="13980"/>
    <n v="9.32"/>
    <x v="1"/>
    <n v="269"/>
    <n v="7124.5"/>
    <x v="1"/>
    <s v="USD"/>
    <n v="1489298400"/>
    <n v="1489554000"/>
    <b v="0"/>
    <b v="0"/>
    <x v="3"/>
    <x v="3"/>
    <x v="3"/>
  </r>
  <r>
    <n v="688"/>
    <x v="674"/>
    <s v="Devolved client-server monitoring"/>
    <n v="2900"/>
    <n v="12449"/>
    <n v="4.2927586206896553"/>
    <x v="1"/>
    <n v="175"/>
    <n v="6312"/>
    <x v="1"/>
    <s v="USD"/>
    <n v="1547100000"/>
    <n v="1548482400"/>
    <b v="0"/>
    <b v="1"/>
    <x v="19"/>
    <x v="4"/>
    <x v="19"/>
  </r>
  <r>
    <n v="689"/>
    <x v="675"/>
    <s v="Seamless directional capacity"/>
    <n v="7300"/>
    <n v="7348"/>
    <n v="1.0065753424657535"/>
    <x v="1"/>
    <n v="69"/>
    <n v="3708.5"/>
    <x v="1"/>
    <s v="USD"/>
    <n v="1383022800"/>
    <n v="1384063200"/>
    <b v="0"/>
    <b v="0"/>
    <x v="2"/>
    <x v="2"/>
    <x v="2"/>
  </r>
  <r>
    <n v="690"/>
    <x v="676"/>
    <s v="Polarized actuating implementation"/>
    <n v="3600"/>
    <n v="8158"/>
    <n v="2.266111111111111"/>
    <x v="1"/>
    <n v="190"/>
    <n v="4174"/>
    <x v="1"/>
    <s v="USD"/>
    <n v="1322373600"/>
    <n v="1322892000"/>
    <b v="0"/>
    <b v="1"/>
    <x v="4"/>
    <x v="4"/>
    <x v="4"/>
  </r>
  <r>
    <n v="691"/>
    <x v="677"/>
    <s v="Front-line disintermediate hub"/>
    <n v="5000"/>
    <n v="7119"/>
    <n v="1.4238"/>
    <x v="1"/>
    <n v="237"/>
    <n v="3678"/>
    <x v="1"/>
    <s v="USD"/>
    <n v="1349240400"/>
    <n v="1350709200"/>
    <b v="1"/>
    <b v="1"/>
    <x v="4"/>
    <x v="4"/>
    <x v="4"/>
  </r>
  <r>
    <n v="692"/>
    <x v="678"/>
    <s v="Decentralized 4thgeneration challenge"/>
    <n v="6000"/>
    <n v="5438"/>
    <n v="0.90633333333333332"/>
    <x v="0"/>
    <n v="77"/>
    <n v="2757.5"/>
    <x v="4"/>
    <s v="GBP"/>
    <n v="1562648400"/>
    <n v="1564203600"/>
    <b v="0"/>
    <b v="0"/>
    <x v="1"/>
    <x v="1"/>
    <x v="1"/>
  </r>
  <r>
    <n v="693"/>
    <x v="679"/>
    <s v="Reverse-engineered composite hierarchy"/>
    <n v="180400"/>
    <n v="115396"/>
    <n v="0.63966740576496672"/>
    <x v="0"/>
    <n v="1748"/>
    <n v="58572"/>
    <x v="1"/>
    <s v="USD"/>
    <n v="1508216400"/>
    <n v="1509685200"/>
    <b v="0"/>
    <b v="0"/>
    <x v="3"/>
    <x v="3"/>
    <x v="3"/>
  </r>
  <r>
    <n v="694"/>
    <x v="680"/>
    <s v="Programmable tangible ability"/>
    <n v="9100"/>
    <n v="7656"/>
    <n v="0.84131868131868137"/>
    <x v="0"/>
    <n v="79"/>
    <n v="3867.5"/>
    <x v="1"/>
    <s v="USD"/>
    <n v="1511762400"/>
    <n v="1514959200"/>
    <b v="0"/>
    <b v="0"/>
    <x v="3"/>
    <x v="3"/>
    <x v="3"/>
  </r>
  <r>
    <n v="695"/>
    <x v="681"/>
    <s v="Configurable full-range emulation"/>
    <n v="9200"/>
    <n v="12322"/>
    <n v="1.3393478260869565"/>
    <x v="1"/>
    <n v="196"/>
    <n v="6259"/>
    <x v="6"/>
    <s v="EUR"/>
    <n v="1447480800"/>
    <n v="1448863200"/>
    <b v="1"/>
    <b v="0"/>
    <x v="1"/>
    <x v="1"/>
    <x v="1"/>
  </r>
  <r>
    <n v="696"/>
    <x v="682"/>
    <s v="Total real-time hardware"/>
    <n v="164100"/>
    <n v="96888"/>
    <n v="0.59042047531992692"/>
    <x v="0"/>
    <n v="889"/>
    <n v="48888.5"/>
    <x v="1"/>
    <s v="USD"/>
    <n v="1429506000"/>
    <n v="1429592400"/>
    <b v="0"/>
    <b v="1"/>
    <x v="3"/>
    <x v="3"/>
    <x v="3"/>
  </r>
  <r>
    <n v="697"/>
    <x v="683"/>
    <s v="Profound system-worthy functionalities"/>
    <n v="128900"/>
    <n v="196960"/>
    <n v="1.5280062063615205"/>
    <x v="1"/>
    <n v="7295"/>
    <n v="102127.5"/>
    <x v="1"/>
    <s v="USD"/>
    <n v="1522472400"/>
    <n v="1522645200"/>
    <b v="0"/>
    <b v="0"/>
    <x v="5"/>
    <x v="1"/>
    <x v="5"/>
  </r>
  <r>
    <n v="698"/>
    <x v="684"/>
    <s v="Cloned hybrid focus group"/>
    <n v="42100"/>
    <n v="188057"/>
    <n v="4.466912114014252"/>
    <x v="1"/>
    <n v="2893"/>
    <n v="95475"/>
    <x v="0"/>
    <s v="CAD"/>
    <n v="1322114400"/>
    <n v="1323324000"/>
    <b v="0"/>
    <b v="0"/>
    <x v="8"/>
    <x v="2"/>
    <x v="8"/>
  </r>
  <r>
    <n v="699"/>
    <x v="196"/>
    <s v="Ergonomic dedicated focus group"/>
    <n v="7400"/>
    <n v="6245"/>
    <n v="0.8439189189189189"/>
    <x v="0"/>
    <n v="56"/>
    <n v="3150.5"/>
    <x v="1"/>
    <s v="USD"/>
    <n v="1561438800"/>
    <n v="1561525200"/>
    <b v="0"/>
    <b v="0"/>
    <x v="6"/>
    <x v="4"/>
    <x v="6"/>
  </r>
  <r>
    <n v="700"/>
    <x v="685"/>
    <s v="Realigned zero administration paradigm"/>
    <n v="100"/>
    <n v="3"/>
    <n v="0.03"/>
    <x v="0"/>
    <n v="1"/>
    <n v="2"/>
    <x v="1"/>
    <s v="USD"/>
    <n v="1264399200"/>
    <n v="1265695200"/>
    <b v="0"/>
    <b v="0"/>
    <x v="8"/>
    <x v="2"/>
    <x v="8"/>
  </r>
  <r>
    <n v="701"/>
    <x v="686"/>
    <s v="Open-source multi-tasking methodology"/>
    <n v="52000"/>
    <n v="91014"/>
    <n v="1.7502692307692307"/>
    <x v="1"/>
    <n v="820"/>
    <n v="45917"/>
    <x v="1"/>
    <s v="USD"/>
    <n v="1301202000"/>
    <n v="1301806800"/>
    <b v="1"/>
    <b v="0"/>
    <x v="3"/>
    <x v="3"/>
    <x v="3"/>
  </r>
  <r>
    <n v="702"/>
    <x v="687"/>
    <s v="Object-based attitude-oriented analyzer"/>
    <n v="8700"/>
    <n v="4710"/>
    <n v="0.54137931034482756"/>
    <x v="0"/>
    <n v="83"/>
    <n v="2396.5"/>
    <x v="1"/>
    <s v="USD"/>
    <n v="1374469200"/>
    <n v="1374901200"/>
    <b v="0"/>
    <b v="0"/>
    <x v="8"/>
    <x v="2"/>
    <x v="8"/>
  </r>
  <r>
    <n v="703"/>
    <x v="688"/>
    <s v="Cross-platform tertiary hub"/>
    <n v="63400"/>
    <n v="197728"/>
    <n v="3.1187381703470032"/>
    <x v="1"/>
    <n v="2038"/>
    <n v="99883"/>
    <x v="1"/>
    <s v="USD"/>
    <n v="1334984400"/>
    <n v="1336453200"/>
    <b v="1"/>
    <b v="1"/>
    <x v="18"/>
    <x v="5"/>
    <x v="18"/>
  </r>
  <r>
    <n v="704"/>
    <x v="689"/>
    <s v="Seamless clear-thinking artificial intelligence"/>
    <n v="8700"/>
    <n v="10682"/>
    <n v="1.2278160919540231"/>
    <x v="1"/>
    <n v="116"/>
    <n v="5399"/>
    <x v="1"/>
    <s v="USD"/>
    <n v="1467608400"/>
    <n v="1468904400"/>
    <b v="0"/>
    <b v="0"/>
    <x v="10"/>
    <x v="4"/>
    <x v="10"/>
  </r>
  <r>
    <n v="705"/>
    <x v="690"/>
    <s v="Centralized tangible success"/>
    <n v="169700"/>
    <n v="168048"/>
    <n v="0.99026517383618151"/>
    <x v="0"/>
    <n v="2025"/>
    <n v="85036.5"/>
    <x v="4"/>
    <s v="GBP"/>
    <n v="1386741600"/>
    <n v="1387087200"/>
    <b v="0"/>
    <b v="0"/>
    <x v="9"/>
    <x v="5"/>
    <x v="9"/>
  </r>
  <r>
    <n v="706"/>
    <x v="691"/>
    <s v="Customer-focused multimedia methodology"/>
    <n v="108400"/>
    <n v="138586"/>
    <n v="1.278468634686347"/>
    <x v="1"/>
    <n v="1345"/>
    <n v="69965.5"/>
    <x v="2"/>
    <s v="AUD"/>
    <n v="1546754400"/>
    <n v="1547445600"/>
    <b v="0"/>
    <b v="1"/>
    <x v="2"/>
    <x v="2"/>
    <x v="2"/>
  </r>
  <r>
    <n v="707"/>
    <x v="692"/>
    <s v="Visionary maximized Local Area Network"/>
    <n v="7300"/>
    <n v="11579"/>
    <n v="1.5861643835616439"/>
    <x v="1"/>
    <n v="168"/>
    <n v="5873.5"/>
    <x v="1"/>
    <s v="USD"/>
    <n v="1544248800"/>
    <n v="1547359200"/>
    <b v="0"/>
    <b v="0"/>
    <x v="6"/>
    <x v="4"/>
    <x v="6"/>
  </r>
  <r>
    <n v="708"/>
    <x v="693"/>
    <s v="Secured bifurcated intranet"/>
    <n v="1700"/>
    <n v="12020"/>
    <n v="7.0705882352941174"/>
    <x v="1"/>
    <n v="137"/>
    <n v="6078.5"/>
    <x v="5"/>
    <s v="CHF"/>
    <n v="1495429200"/>
    <n v="1496293200"/>
    <b v="0"/>
    <b v="0"/>
    <x v="3"/>
    <x v="3"/>
    <x v="3"/>
  </r>
  <r>
    <n v="709"/>
    <x v="694"/>
    <s v="Grass-roots 4thgeneration product"/>
    <n v="9800"/>
    <n v="13954"/>
    <n v="1.4238775510204082"/>
    <x v="1"/>
    <n v="186"/>
    <n v="7070"/>
    <x v="6"/>
    <s v="EUR"/>
    <n v="1334811600"/>
    <n v="1335416400"/>
    <b v="0"/>
    <b v="0"/>
    <x v="3"/>
    <x v="3"/>
    <x v="3"/>
  </r>
  <r>
    <n v="710"/>
    <x v="695"/>
    <s v="Reduced next generation info-mediaries"/>
    <n v="4300"/>
    <n v="6358"/>
    <n v="1.4786046511627906"/>
    <x v="1"/>
    <n v="125"/>
    <n v="3241.5"/>
    <x v="1"/>
    <s v="USD"/>
    <n v="1531544400"/>
    <n v="1532149200"/>
    <b v="0"/>
    <b v="1"/>
    <x v="3"/>
    <x v="3"/>
    <x v="3"/>
  </r>
  <r>
    <n v="711"/>
    <x v="696"/>
    <s v="Customizable full-range artificial intelligence"/>
    <n v="6200"/>
    <n v="1260"/>
    <n v="0.20322580645161289"/>
    <x v="0"/>
    <n v="14"/>
    <n v="637"/>
    <x v="6"/>
    <s v="EUR"/>
    <n v="1453615200"/>
    <n v="1453788000"/>
    <b v="1"/>
    <b v="1"/>
    <x v="3"/>
    <x v="3"/>
    <x v="3"/>
  </r>
  <r>
    <n v="712"/>
    <x v="697"/>
    <s v="Programmable leadingedge contingency"/>
    <n v="800"/>
    <n v="14725"/>
    <n v="18.40625"/>
    <x v="1"/>
    <n v="202"/>
    <n v="7463.5"/>
    <x v="1"/>
    <s v="USD"/>
    <n v="1467954000"/>
    <n v="1471496400"/>
    <b v="0"/>
    <b v="0"/>
    <x v="3"/>
    <x v="3"/>
    <x v="3"/>
  </r>
  <r>
    <n v="713"/>
    <x v="698"/>
    <s v="Multi-layered global groupware"/>
    <n v="6900"/>
    <n v="11174"/>
    <n v="1.6194202898550725"/>
    <x v="1"/>
    <n v="103"/>
    <n v="5638.5"/>
    <x v="1"/>
    <s v="USD"/>
    <n v="1471842000"/>
    <n v="1472878800"/>
    <b v="0"/>
    <b v="0"/>
    <x v="15"/>
    <x v="5"/>
    <x v="15"/>
  </r>
  <r>
    <n v="714"/>
    <x v="699"/>
    <s v="Switchable methodical superstructure"/>
    <n v="38500"/>
    <n v="182036"/>
    <n v="4.7282077922077921"/>
    <x v="1"/>
    <n v="1785"/>
    <n v="91910.5"/>
    <x v="1"/>
    <s v="USD"/>
    <n v="1408424400"/>
    <n v="1408510800"/>
    <b v="0"/>
    <b v="0"/>
    <x v="1"/>
    <x v="1"/>
    <x v="1"/>
  </r>
  <r>
    <n v="715"/>
    <x v="700"/>
    <s v="Expanded even-keeled portal"/>
    <n v="118000"/>
    <n v="28870"/>
    <n v="0.24466101694915254"/>
    <x v="0"/>
    <n v="656"/>
    <n v="14763"/>
    <x v="1"/>
    <s v="USD"/>
    <n v="1281157200"/>
    <n v="1281589200"/>
    <b v="0"/>
    <b v="0"/>
    <x v="20"/>
    <x v="6"/>
    <x v="20"/>
  </r>
  <r>
    <n v="716"/>
    <x v="701"/>
    <s v="Advanced modular moderator"/>
    <n v="2000"/>
    <n v="10353"/>
    <n v="5.1764999999999999"/>
    <x v="1"/>
    <n v="157"/>
    <n v="5255"/>
    <x v="1"/>
    <s v="USD"/>
    <n v="1373432400"/>
    <n v="1375851600"/>
    <b v="0"/>
    <b v="1"/>
    <x v="3"/>
    <x v="3"/>
    <x v="3"/>
  </r>
  <r>
    <n v="717"/>
    <x v="702"/>
    <s v="Reverse-engineered well-modulated ability"/>
    <n v="5600"/>
    <n v="13868"/>
    <n v="2.4764285714285714"/>
    <x v="1"/>
    <n v="555"/>
    <n v="7211.5"/>
    <x v="1"/>
    <s v="USD"/>
    <n v="1313989200"/>
    <n v="1315803600"/>
    <b v="0"/>
    <b v="0"/>
    <x v="4"/>
    <x v="4"/>
    <x v="4"/>
  </r>
  <r>
    <n v="718"/>
    <x v="703"/>
    <s v="Expanded optimal pricing structure"/>
    <n v="8300"/>
    <n v="8317"/>
    <n v="1.0020481927710843"/>
    <x v="1"/>
    <n v="297"/>
    <n v="4307"/>
    <x v="1"/>
    <s v="USD"/>
    <n v="1371445200"/>
    <n v="1373691600"/>
    <b v="0"/>
    <b v="0"/>
    <x v="8"/>
    <x v="2"/>
    <x v="8"/>
  </r>
  <r>
    <n v="719"/>
    <x v="704"/>
    <s v="Down-sized uniform ability"/>
    <n v="6900"/>
    <n v="10557"/>
    <n v="1.53"/>
    <x v="1"/>
    <n v="123"/>
    <n v="5340"/>
    <x v="1"/>
    <s v="USD"/>
    <n v="1338267600"/>
    <n v="1339218000"/>
    <b v="0"/>
    <b v="0"/>
    <x v="13"/>
    <x v="5"/>
    <x v="13"/>
  </r>
  <r>
    <n v="720"/>
    <x v="705"/>
    <s v="Multi-layered upward-trending conglomeration"/>
    <n v="8700"/>
    <n v="3227"/>
    <n v="0.37091954022988505"/>
    <x v="3"/>
    <n v="38"/>
    <n v="1632.5"/>
    <x v="3"/>
    <s v="DKK"/>
    <n v="1519192800"/>
    <n v="1520402400"/>
    <b v="0"/>
    <b v="1"/>
    <x v="3"/>
    <x v="3"/>
    <x v="3"/>
  </r>
  <r>
    <n v="721"/>
    <x v="706"/>
    <s v="Open-architected systematic intranet"/>
    <n v="123600"/>
    <n v="5429"/>
    <n v="4.3923948220064728E-2"/>
    <x v="3"/>
    <n v="60"/>
    <n v="2744.5"/>
    <x v="1"/>
    <s v="USD"/>
    <n v="1522818000"/>
    <n v="1523336400"/>
    <b v="0"/>
    <b v="0"/>
    <x v="1"/>
    <x v="1"/>
    <x v="1"/>
  </r>
  <r>
    <n v="722"/>
    <x v="707"/>
    <s v="Proactive 24hour frame"/>
    <n v="48500"/>
    <n v="75906"/>
    <n v="1.5650721649484536"/>
    <x v="1"/>
    <n v="3036"/>
    <n v="39471"/>
    <x v="1"/>
    <s v="USD"/>
    <n v="1509948000"/>
    <n v="1512280800"/>
    <b v="0"/>
    <b v="0"/>
    <x v="4"/>
    <x v="4"/>
    <x v="4"/>
  </r>
  <r>
    <n v="723"/>
    <x v="708"/>
    <s v="Exclusive fresh-thinking model"/>
    <n v="4900"/>
    <n v="13250"/>
    <n v="2.704081632653061"/>
    <x v="1"/>
    <n v="144"/>
    <n v="6697"/>
    <x v="2"/>
    <s v="AUD"/>
    <n v="1456898400"/>
    <n v="1458709200"/>
    <b v="0"/>
    <b v="0"/>
    <x v="3"/>
    <x v="3"/>
    <x v="3"/>
  </r>
  <r>
    <n v="724"/>
    <x v="709"/>
    <s v="Business-focused encompassing intranet"/>
    <n v="8400"/>
    <n v="11261"/>
    <n v="1.3405952380952382"/>
    <x v="1"/>
    <n v="121"/>
    <n v="5691"/>
    <x v="4"/>
    <s v="GBP"/>
    <n v="1413954000"/>
    <n v="1414126800"/>
    <b v="0"/>
    <b v="1"/>
    <x v="3"/>
    <x v="3"/>
    <x v="3"/>
  </r>
  <r>
    <n v="725"/>
    <x v="710"/>
    <s v="Optional 6thgeneration access"/>
    <n v="193200"/>
    <n v="97369"/>
    <n v="0.50398033126293995"/>
    <x v="0"/>
    <n v="1596"/>
    <n v="49482.5"/>
    <x v="1"/>
    <s v="USD"/>
    <n v="1416031200"/>
    <n v="1416204000"/>
    <b v="0"/>
    <b v="0"/>
    <x v="20"/>
    <x v="6"/>
    <x v="20"/>
  </r>
  <r>
    <n v="726"/>
    <x v="711"/>
    <s v="Realigned web-enabled functionalities"/>
    <n v="54300"/>
    <n v="48227"/>
    <n v="0.88815837937384901"/>
    <x v="3"/>
    <n v="524"/>
    <n v="24375.5"/>
    <x v="1"/>
    <s v="USD"/>
    <n v="1287982800"/>
    <n v="1288501200"/>
    <b v="0"/>
    <b v="1"/>
    <x v="3"/>
    <x v="3"/>
    <x v="3"/>
  </r>
  <r>
    <n v="727"/>
    <x v="712"/>
    <s v="Enterprise-wide multimedia software"/>
    <n v="8900"/>
    <n v="14685"/>
    <n v="1.65"/>
    <x v="1"/>
    <n v="181"/>
    <n v="7433"/>
    <x v="1"/>
    <s v="USD"/>
    <n v="1547964000"/>
    <n v="1552971600"/>
    <b v="0"/>
    <b v="0"/>
    <x v="2"/>
    <x v="2"/>
    <x v="2"/>
  </r>
  <r>
    <n v="728"/>
    <x v="713"/>
    <s v="Versatile mission-critical knowledgebase"/>
    <n v="4200"/>
    <n v="735"/>
    <n v="0.17499999999999999"/>
    <x v="0"/>
    <n v="10"/>
    <n v="372.5"/>
    <x v="1"/>
    <s v="USD"/>
    <n v="1464152400"/>
    <n v="1465102800"/>
    <b v="0"/>
    <b v="0"/>
    <x v="3"/>
    <x v="3"/>
    <x v="3"/>
  </r>
  <r>
    <n v="729"/>
    <x v="714"/>
    <s v="Multi-lateral object-oriented open system"/>
    <n v="5600"/>
    <n v="10397"/>
    <n v="1.8566071428571429"/>
    <x v="1"/>
    <n v="122"/>
    <n v="5259.5"/>
    <x v="1"/>
    <s v="USD"/>
    <n v="1359957600"/>
    <n v="1360130400"/>
    <b v="0"/>
    <b v="0"/>
    <x v="6"/>
    <x v="4"/>
    <x v="6"/>
  </r>
  <r>
    <n v="730"/>
    <x v="715"/>
    <s v="Visionary system-worthy attitude"/>
    <n v="28800"/>
    <n v="118847"/>
    <n v="4.1266319444444441"/>
    <x v="1"/>
    <n v="1071"/>
    <n v="59959"/>
    <x v="0"/>
    <s v="CAD"/>
    <n v="1432357200"/>
    <n v="1432875600"/>
    <b v="0"/>
    <b v="0"/>
    <x v="8"/>
    <x v="2"/>
    <x v="8"/>
  </r>
  <r>
    <n v="731"/>
    <x v="716"/>
    <s v="Synergized content-based hierarchy"/>
    <n v="8000"/>
    <n v="7220"/>
    <n v="0.90249999999999997"/>
    <x v="3"/>
    <n v="219"/>
    <n v="3719.5"/>
    <x v="1"/>
    <s v="USD"/>
    <n v="1500786000"/>
    <n v="1500872400"/>
    <b v="0"/>
    <b v="0"/>
    <x v="2"/>
    <x v="2"/>
    <x v="2"/>
  </r>
  <r>
    <n v="732"/>
    <x v="717"/>
    <s v="Business-focused 24hour access"/>
    <n v="117000"/>
    <n v="107622"/>
    <n v="0.91984615384615387"/>
    <x v="0"/>
    <n v="1121"/>
    <n v="54371.5"/>
    <x v="1"/>
    <s v="USD"/>
    <n v="1490158800"/>
    <n v="1492146000"/>
    <b v="0"/>
    <b v="1"/>
    <x v="1"/>
    <x v="1"/>
    <x v="1"/>
  </r>
  <r>
    <n v="733"/>
    <x v="718"/>
    <s v="Automated hybrid orchestration"/>
    <n v="15800"/>
    <n v="83267"/>
    <n v="5.2700632911392402"/>
    <x v="1"/>
    <n v="980"/>
    <n v="42123.5"/>
    <x v="1"/>
    <s v="USD"/>
    <n v="1406178000"/>
    <n v="1407301200"/>
    <b v="0"/>
    <b v="0"/>
    <x v="16"/>
    <x v="1"/>
    <x v="16"/>
  </r>
  <r>
    <n v="734"/>
    <x v="719"/>
    <s v="Exclusive 5thgeneration leverage"/>
    <n v="4200"/>
    <n v="13404"/>
    <n v="3.1914285714285713"/>
    <x v="1"/>
    <n v="536"/>
    <n v="6970"/>
    <x v="1"/>
    <s v="USD"/>
    <n v="1485583200"/>
    <n v="1486620000"/>
    <b v="0"/>
    <b v="1"/>
    <x v="3"/>
    <x v="3"/>
    <x v="3"/>
  </r>
  <r>
    <n v="735"/>
    <x v="720"/>
    <s v="Grass-roots zero administration alliance"/>
    <n v="37100"/>
    <n v="131404"/>
    <n v="3.5418867924528303"/>
    <x v="1"/>
    <n v="1991"/>
    <n v="66697.5"/>
    <x v="1"/>
    <s v="USD"/>
    <n v="1459314000"/>
    <n v="1459918800"/>
    <b v="0"/>
    <b v="0"/>
    <x v="14"/>
    <x v="7"/>
    <x v="14"/>
  </r>
  <r>
    <n v="736"/>
    <x v="721"/>
    <s v="Proactive heuristic orchestration"/>
    <n v="7700"/>
    <n v="2533"/>
    <n v="0.32896103896103895"/>
    <x v="3"/>
    <n v="29"/>
    <n v="1281"/>
    <x v="1"/>
    <s v="USD"/>
    <n v="1424412000"/>
    <n v="1424757600"/>
    <b v="0"/>
    <b v="0"/>
    <x v="9"/>
    <x v="5"/>
    <x v="9"/>
  </r>
  <r>
    <n v="737"/>
    <x v="722"/>
    <s v="Function-based systematic Graphical User Interface"/>
    <n v="3700"/>
    <n v="5028"/>
    <n v="1.358918918918919"/>
    <x v="1"/>
    <n v="180"/>
    <n v="2604"/>
    <x v="1"/>
    <s v="USD"/>
    <n v="1478844000"/>
    <n v="1479880800"/>
    <b v="0"/>
    <b v="0"/>
    <x v="7"/>
    <x v="1"/>
    <x v="7"/>
  </r>
  <r>
    <n v="738"/>
    <x v="486"/>
    <s v="Extended zero administration software"/>
    <n v="74700"/>
    <n v="1557"/>
    <n v="2.0843373493975904E-2"/>
    <x v="0"/>
    <n v="15"/>
    <n v="786"/>
    <x v="1"/>
    <s v="USD"/>
    <n v="1416117600"/>
    <n v="1418018400"/>
    <b v="0"/>
    <b v="1"/>
    <x v="3"/>
    <x v="3"/>
    <x v="3"/>
  </r>
  <r>
    <n v="739"/>
    <x v="723"/>
    <s v="Multi-tiered discrete support"/>
    <n v="10000"/>
    <n v="6100"/>
    <n v="0.61"/>
    <x v="0"/>
    <n v="191"/>
    <n v="3145.5"/>
    <x v="1"/>
    <s v="USD"/>
    <n v="1340946000"/>
    <n v="1341032400"/>
    <b v="0"/>
    <b v="0"/>
    <x v="7"/>
    <x v="1"/>
    <x v="7"/>
  </r>
  <r>
    <n v="740"/>
    <x v="724"/>
    <s v="Phased system-worthy conglomeration"/>
    <n v="5300"/>
    <n v="1592"/>
    <n v="0.30037735849056602"/>
    <x v="0"/>
    <n v="16"/>
    <n v="804"/>
    <x v="1"/>
    <s v="USD"/>
    <n v="1486101600"/>
    <n v="1486360800"/>
    <b v="0"/>
    <b v="0"/>
    <x v="3"/>
    <x v="3"/>
    <x v="3"/>
  </r>
  <r>
    <n v="741"/>
    <x v="287"/>
    <s v="Balanced mobile alliance"/>
    <n v="1200"/>
    <n v="14150"/>
    <n v="11.791666666666666"/>
    <x v="1"/>
    <n v="130"/>
    <n v="7140"/>
    <x v="1"/>
    <s v="USD"/>
    <n v="1274590800"/>
    <n v="1274677200"/>
    <b v="0"/>
    <b v="0"/>
    <x v="3"/>
    <x v="3"/>
    <x v="3"/>
  </r>
  <r>
    <n v="742"/>
    <x v="725"/>
    <s v="Reactive solution-oriented groupware"/>
    <n v="1200"/>
    <n v="13513"/>
    <n v="11.260833333333334"/>
    <x v="1"/>
    <n v="122"/>
    <n v="6817.5"/>
    <x v="1"/>
    <s v="USD"/>
    <n v="1263880800"/>
    <n v="1267509600"/>
    <b v="0"/>
    <b v="0"/>
    <x v="5"/>
    <x v="1"/>
    <x v="5"/>
  </r>
  <r>
    <n v="743"/>
    <x v="726"/>
    <s v="Exclusive bandwidth-monitored orchestration"/>
    <n v="3900"/>
    <n v="504"/>
    <n v="0.12923076923076923"/>
    <x v="0"/>
    <n v="17"/>
    <n v="260.5"/>
    <x v="1"/>
    <s v="USD"/>
    <n v="1445403600"/>
    <n v="1445922000"/>
    <b v="0"/>
    <b v="1"/>
    <x v="3"/>
    <x v="3"/>
    <x v="3"/>
  </r>
  <r>
    <n v="744"/>
    <x v="727"/>
    <s v="Intuitive exuding initiative"/>
    <n v="2000"/>
    <n v="14240"/>
    <n v="7.12"/>
    <x v="1"/>
    <n v="140"/>
    <n v="7190"/>
    <x v="1"/>
    <s v="USD"/>
    <n v="1533877200"/>
    <n v="1534050000"/>
    <b v="0"/>
    <b v="1"/>
    <x v="3"/>
    <x v="3"/>
    <x v="3"/>
  </r>
  <r>
    <n v="745"/>
    <x v="728"/>
    <s v="Streamlined needs-based knowledge user"/>
    <n v="6900"/>
    <n v="2091"/>
    <n v="0.30304347826086958"/>
    <x v="0"/>
    <n v="34"/>
    <n v="1062.5"/>
    <x v="1"/>
    <s v="USD"/>
    <n v="1275195600"/>
    <n v="1277528400"/>
    <b v="0"/>
    <b v="0"/>
    <x v="8"/>
    <x v="2"/>
    <x v="8"/>
  </r>
  <r>
    <n v="746"/>
    <x v="729"/>
    <s v="Automated system-worthy structure"/>
    <n v="55800"/>
    <n v="118580"/>
    <n v="2.1250896057347672"/>
    <x v="1"/>
    <n v="3388"/>
    <n v="60984"/>
    <x v="1"/>
    <s v="USD"/>
    <n v="1318136400"/>
    <n v="1318568400"/>
    <b v="0"/>
    <b v="0"/>
    <x v="2"/>
    <x v="2"/>
    <x v="2"/>
  </r>
  <r>
    <n v="747"/>
    <x v="730"/>
    <s v="Secured clear-thinking intranet"/>
    <n v="4900"/>
    <n v="11214"/>
    <n v="2.2885714285714287"/>
    <x v="1"/>
    <n v="280"/>
    <n v="5747"/>
    <x v="1"/>
    <s v="USD"/>
    <n v="1283403600"/>
    <n v="1284354000"/>
    <b v="0"/>
    <b v="0"/>
    <x v="3"/>
    <x v="3"/>
    <x v="3"/>
  </r>
  <r>
    <n v="748"/>
    <x v="731"/>
    <s v="Cloned actuating architecture"/>
    <n v="194900"/>
    <n v="68137"/>
    <n v="0.34959979476654696"/>
    <x v="3"/>
    <n v="614"/>
    <n v="34375.5"/>
    <x v="1"/>
    <s v="USD"/>
    <n v="1267423200"/>
    <n v="1269579600"/>
    <b v="0"/>
    <b v="1"/>
    <x v="10"/>
    <x v="4"/>
    <x v="10"/>
  </r>
  <r>
    <n v="749"/>
    <x v="732"/>
    <s v="Down-sized needs-based task-force"/>
    <n v="8600"/>
    <n v="13527"/>
    <n v="1.5729069767441861"/>
    <x v="1"/>
    <n v="366"/>
    <n v="6946.5"/>
    <x v="6"/>
    <s v="EUR"/>
    <n v="1412744400"/>
    <n v="1413781200"/>
    <b v="0"/>
    <b v="1"/>
    <x v="8"/>
    <x v="2"/>
    <x v="8"/>
  </r>
  <r>
    <n v="750"/>
    <x v="733"/>
    <s v="Extended responsive Internet solution"/>
    <n v="100"/>
    <n v="1"/>
    <n v="0.01"/>
    <x v="0"/>
    <n v="1"/>
    <n v="1"/>
    <x v="4"/>
    <s v="GBP"/>
    <n v="1277960400"/>
    <n v="1280120400"/>
    <b v="0"/>
    <b v="0"/>
    <x v="5"/>
    <x v="1"/>
    <x v="5"/>
  </r>
  <r>
    <n v="751"/>
    <x v="734"/>
    <s v="Universal value-added moderator"/>
    <n v="3600"/>
    <n v="8363"/>
    <n v="2.3230555555555554"/>
    <x v="1"/>
    <n v="270"/>
    <n v="4316.5"/>
    <x v="1"/>
    <s v="USD"/>
    <n v="1458190800"/>
    <n v="1459486800"/>
    <b v="1"/>
    <b v="1"/>
    <x v="9"/>
    <x v="5"/>
    <x v="9"/>
  </r>
  <r>
    <n v="752"/>
    <x v="735"/>
    <s v="Sharable motivating emulation"/>
    <n v="5800"/>
    <n v="5362"/>
    <n v="0.92448275862068963"/>
    <x v="3"/>
    <n v="114"/>
    <n v="2738"/>
    <x v="1"/>
    <s v="USD"/>
    <n v="1280984400"/>
    <n v="1282539600"/>
    <b v="0"/>
    <b v="1"/>
    <x v="3"/>
    <x v="3"/>
    <x v="3"/>
  </r>
  <r>
    <n v="753"/>
    <x v="736"/>
    <s v="Networked web-enabled product"/>
    <n v="4700"/>
    <n v="12065"/>
    <n v="2.5670212765957445"/>
    <x v="1"/>
    <n v="137"/>
    <n v="6101"/>
    <x v="1"/>
    <s v="USD"/>
    <n v="1274590800"/>
    <n v="1275886800"/>
    <b v="0"/>
    <b v="0"/>
    <x v="14"/>
    <x v="7"/>
    <x v="14"/>
  </r>
  <r>
    <n v="754"/>
    <x v="737"/>
    <s v="Advanced dedicated encoding"/>
    <n v="70400"/>
    <n v="118603"/>
    <n v="1.6847017045454546"/>
    <x v="1"/>
    <n v="3205"/>
    <n v="60904"/>
    <x v="1"/>
    <s v="USD"/>
    <n v="1351400400"/>
    <n v="1355983200"/>
    <b v="0"/>
    <b v="0"/>
    <x v="3"/>
    <x v="3"/>
    <x v="3"/>
  </r>
  <r>
    <n v="755"/>
    <x v="738"/>
    <s v="Stand-alone multi-state project"/>
    <n v="4500"/>
    <n v="7496"/>
    <n v="1.6657777777777778"/>
    <x v="1"/>
    <n v="288"/>
    <n v="3892"/>
    <x v="3"/>
    <s v="DKK"/>
    <n v="1514354400"/>
    <n v="1515391200"/>
    <b v="0"/>
    <b v="1"/>
    <x v="3"/>
    <x v="3"/>
    <x v="3"/>
  </r>
  <r>
    <n v="756"/>
    <x v="739"/>
    <s v="Customizable bi-directional monitoring"/>
    <n v="1300"/>
    <n v="10037"/>
    <n v="7.7207692307692311"/>
    <x v="1"/>
    <n v="148"/>
    <n v="5092.5"/>
    <x v="1"/>
    <s v="USD"/>
    <n v="1421733600"/>
    <n v="1422252000"/>
    <b v="0"/>
    <b v="0"/>
    <x v="3"/>
    <x v="3"/>
    <x v="3"/>
  </r>
  <r>
    <n v="757"/>
    <x v="740"/>
    <s v="Profit-focused motivating function"/>
    <n v="1400"/>
    <n v="5696"/>
    <n v="4.0685714285714285"/>
    <x v="1"/>
    <n v="114"/>
    <n v="2905"/>
    <x v="1"/>
    <s v="USD"/>
    <n v="1305176400"/>
    <n v="1305522000"/>
    <b v="0"/>
    <b v="0"/>
    <x v="6"/>
    <x v="4"/>
    <x v="6"/>
  </r>
  <r>
    <n v="758"/>
    <x v="741"/>
    <s v="Proactive systemic firmware"/>
    <n v="29600"/>
    <n v="167005"/>
    <n v="5.6420608108108112"/>
    <x v="1"/>
    <n v="1518"/>
    <n v="84261.5"/>
    <x v="0"/>
    <s v="CAD"/>
    <n v="1414126800"/>
    <n v="1414904400"/>
    <b v="0"/>
    <b v="0"/>
    <x v="1"/>
    <x v="1"/>
    <x v="1"/>
  </r>
  <r>
    <n v="759"/>
    <x v="742"/>
    <s v="Grass-roots upward-trending installation"/>
    <n v="167500"/>
    <n v="114615"/>
    <n v="0.6842686567164179"/>
    <x v="0"/>
    <n v="1274"/>
    <n v="57944.5"/>
    <x v="1"/>
    <s v="USD"/>
    <n v="1517810400"/>
    <n v="1520402400"/>
    <b v="0"/>
    <b v="0"/>
    <x v="5"/>
    <x v="1"/>
    <x v="5"/>
  </r>
  <r>
    <n v="760"/>
    <x v="743"/>
    <s v="Virtual heuristic hub"/>
    <n v="48300"/>
    <n v="16592"/>
    <n v="0.34351966873706002"/>
    <x v="0"/>
    <n v="210"/>
    <n v="8401"/>
    <x v="6"/>
    <s v="EUR"/>
    <n v="1564635600"/>
    <n v="1567141200"/>
    <b v="0"/>
    <b v="1"/>
    <x v="11"/>
    <x v="6"/>
    <x v="11"/>
  </r>
  <r>
    <n v="761"/>
    <x v="744"/>
    <s v="Customizable leadingedge model"/>
    <n v="2200"/>
    <n v="14420"/>
    <n v="6.5545454545454547"/>
    <x v="1"/>
    <n v="166"/>
    <n v="7293"/>
    <x v="1"/>
    <s v="USD"/>
    <n v="1500699600"/>
    <n v="1501131600"/>
    <b v="0"/>
    <b v="0"/>
    <x v="1"/>
    <x v="1"/>
    <x v="1"/>
  </r>
  <r>
    <n v="762"/>
    <x v="307"/>
    <s v="Upgradable uniform service-desk"/>
    <n v="3500"/>
    <n v="6204"/>
    <n v="1.7725714285714285"/>
    <x v="1"/>
    <n v="100"/>
    <n v="3152"/>
    <x v="2"/>
    <s v="AUD"/>
    <n v="1354082400"/>
    <n v="1355032800"/>
    <b v="0"/>
    <b v="0"/>
    <x v="17"/>
    <x v="1"/>
    <x v="17"/>
  </r>
  <r>
    <n v="763"/>
    <x v="745"/>
    <s v="Inverse client-driven product"/>
    <n v="5600"/>
    <n v="6338"/>
    <n v="1.1317857142857144"/>
    <x v="1"/>
    <n v="235"/>
    <n v="3286.5"/>
    <x v="1"/>
    <s v="USD"/>
    <n v="1336453200"/>
    <n v="1339477200"/>
    <b v="0"/>
    <b v="1"/>
    <x v="3"/>
    <x v="3"/>
    <x v="3"/>
  </r>
  <r>
    <n v="764"/>
    <x v="746"/>
    <s v="Managed bandwidth-monitored system engine"/>
    <n v="1100"/>
    <n v="8010"/>
    <n v="7.2818181818181822"/>
    <x v="1"/>
    <n v="148"/>
    <n v="4079"/>
    <x v="1"/>
    <s v="USD"/>
    <n v="1305262800"/>
    <n v="1305954000"/>
    <b v="0"/>
    <b v="0"/>
    <x v="1"/>
    <x v="1"/>
    <x v="1"/>
  </r>
  <r>
    <n v="765"/>
    <x v="747"/>
    <s v="Advanced transitional help-desk"/>
    <n v="3900"/>
    <n v="8125"/>
    <n v="2.0833333333333335"/>
    <x v="1"/>
    <n v="198"/>
    <n v="4161.5"/>
    <x v="1"/>
    <s v="USD"/>
    <n v="1492232400"/>
    <n v="1494392400"/>
    <b v="1"/>
    <b v="1"/>
    <x v="7"/>
    <x v="1"/>
    <x v="7"/>
  </r>
  <r>
    <n v="766"/>
    <x v="748"/>
    <s v="De-engineered disintermediate encryption"/>
    <n v="43800"/>
    <n v="13653"/>
    <n v="0.31171232876712329"/>
    <x v="0"/>
    <n v="248"/>
    <n v="6950.5"/>
    <x v="2"/>
    <s v="AUD"/>
    <n v="1537333200"/>
    <n v="1537419600"/>
    <b v="0"/>
    <b v="0"/>
    <x v="22"/>
    <x v="4"/>
    <x v="22"/>
  </r>
  <r>
    <n v="767"/>
    <x v="749"/>
    <s v="Upgradable attitude-oriented project"/>
    <n v="97200"/>
    <n v="55372"/>
    <n v="0.56967078189300413"/>
    <x v="0"/>
    <n v="513"/>
    <n v="27942.5"/>
    <x v="1"/>
    <s v="USD"/>
    <n v="1444107600"/>
    <n v="1447999200"/>
    <b v="0"/>
    <b v="0"/>
    <x v="18"/>
    <x v="5"/>
    <x v="18"/>
  </r>
  <r>
    <n v="768"/>
    <x v="750"/>
    <s v="Fundamental zero tolerance alliance"/>
    <n v="4800"/>
    <n v="11088"/>
    <n v="2.31"/>
    <x v="1"/>
    <n v="150"/>
    <n v="5619"/>
    <x v="1"/>
    <s v="USD"/>
    <n v="1386741600"/>
    <n v="1388037600"/>
    <b v="0"/>
    <b v="0"/>
    <x v="3"/>
    <x v="3"/>
    <x v="3"/>
  </r>
  <r>
    <n v="769"/>
    <x v="751"/>
    <s v="Devolved 24hour forecast"/>
    <n v="125600"/>
    <n v="109106"/>
    <n v="0.86867834394904464"/>
    <x v="0"/>
    <n v="3410"/>
    <n v="56258"/>
    <x v="1"/>
    <s v="USD"/>
    <n v="1376542800"/>
    <n v="1378789200"/>
    <b v="0"/>
    <b v="0"/>
    <x v="11"/>
    <x v="6"/>
    <x v="11"/>
  </r>
  <r>
    <n v="770"/>
    <x v="752"/>
    <s v="User-centric attitude-oriented intranet"/>
    <n v="4300"/>
    <n v="11642"/>
    <n v="2.7074418604651163"/>
    <x v="1"/>
    <n v="216"/>
    <n v="5929"/>
    <x v="6"/>
    <s v="EUR"/>
    <n v="1397451600"/>
    <n v="1398056400"/>
    <b v="0"/>
    <b v="1"/>
    <x v="3"/>
    <x v="3"/>
    <x v="3"/>
  </r>
  <r>
    <n v="771"/>
    <x v="753"/>
    <s v="Self-enabling 5thgeneration paradigm"/>
    <n v="5600"/>
    <n v="2769"/>
    <n v="0.49446428571428569"/>
    <x v="3"/>
    <n v="26"/>
    <n v="1397.5"/>
    <x v="1"/>
    <s v="USD"/>
    <n v="1548482400"/>
    <n v="1550815200"/>
    <b v="0"/>
    <b v="0"/>
    <x v="3"/>
    <x v="3"/>
    <x v="3"/>
  </r>
  <r>
    <n v="772"/>
    <x v="754"/>
    <s v="Persistent 3rdgeneration moratorium"/>
    <n v="149600"/>
    <n v="169586"/>
    <n v="1.1335962566844919"/>
    <x v="1"/>
    <n v="5139"/>
    <n v="87362.5"/>
    <x v="1"/>
    <s v="USD"/>
    <n v="1549692000"/>
    <n v="1550037600"/>
    <b v="0"/>
    <b v="0"/>
    <x v="7"/>
    <x v="1"/>
    <x v="7"/>
  </r>
  <r>
    <n v="773"/>
    <x v="755"/>
    <s v="Cross-platform empowering project"/>
    <n v="53100"/>
    <n v="101185"/>
    <n v="1.9055555555555554"/>
    <x v="1"/>
    <n v="2353"/>
    <n v="51769"/>
    <x v="1"/>
    <s v="USD"/>
    <n v="1492059600"/>
    <n v="1492923600"/>
    <b v="0"/>
    <b v="0"/>
    <x v="3"/>
    <x v="3"/>
    <x v="3"/>
  </r>
  <r>
    <n v="774"/>
    <x v="756"/>
    <s v="Polarized user-facing interface"/>
    <n v="5000"/>
    <n v="6775"/>
    <n v="1.355"/>
    <x v="1"/>
    <n v="78"/>
    <n v="3426.5"/>
    <x v="6"/>
    <s v="EUR"/>
    <n v="1463979600"/>
    <n v="1467522000"/>
    <b v="0"/>
    <b v="0"/>
    <x v="2"/>
    <x v="2"/>
    <x v="2"/>
  </r>
  <r>
    <n v="775"/>
    <x v="757"/>
    <s v="Customer-focused non-volatile framework"/>
    <n v="9400"/>
    <n v="968"/>
    <n v="0.10297872340425532"/>
    <x v="0"/>
    <n v="10"/>
    <n v="489"/>
    <x v="1"/>
    <s v="USD"/>
    <n v="1415253600"/>
    <n v="1416117600"/>
    <b v="0"/>
    <b v="0"/>
    <x v="1"/>
    <x v="1"/>
    <x v="1"/>
  </r>
  <r>
    <n v="776"/>
    <x v="758"/>
    <s v="Synchronized multimedia frame"/>
    <n v="110800"/>
    <n v="72623"/>
    <n v="0.65544223826714798"/>
    <x v="0"/>
    <n v="2201"/>
    <n v="37412"/>
    <x v="1"/>
    <s v="USD"/>
    <n v="1562216400"/>
    <n v="1563771600"/>
    <b v="0"/>
    <b v="0"/>
    <x v="3"/>
    <x v="3"/>
    <x v="3"/>
  </r>
  <r>
    <n v="777"/>
    <x v="759"/>
    <s v="Open-architected stable algorithm"/>
    <n v="93800"/>
    <n v="45987"/>
    <n v="0.49026652452025588"/>
    <x v="0"/>
    <n v="676"/>
    <n v="23331.5"/>
    <x v="1"/>
    <s v="USD"/>
    <n v="1316754000"/>
    <n v="1319259600"/>
    <b v="0"/>
    <b v="0"/>
    <x v="3"/>
    <x v="3"/>
    <x v="3"/>
  </r>
  <r>
    <n v="778"/>
    <x v="760"/>
    <s v="Cross-platform optimizing website"/>
    <n v="1300"/>
    <n v="10243"/>
    <n v="7.8792307692307695"/>
    <x v="1"/>
    <n v="174"/>
    <n v="5208.5"/>
    <x v="5"/>
    <s v="CHF"/>
    <n v="1313211600"/>
    <n v="1313643600"/>
    <b v="0"/>
    <b v="0"/>
    <x v="10"/>
    <x v="4"/>
    <x v="10"/>
  </r>
  <r>
    <n v="779"/>
    <x v="761"/>
    <s v="Public-key actuating projection"/>
    <n v="108700"/>
    <n v="87293"/>
    <n v="0.80306347746090156"/>
    <x v="0"/>
    <n v="831"/>
    <n v="44062"/>
    <x v="1"/>
    <s v="USD"/>
    <n v="1439528400"/>
    <n v="1440306000"/>
    <b v="0"/>
    <b v="1"/>
    <x v="3"/>
    <x v="3"/>
    <x v="3"/>
  </r>
  <r>
    <n v="780"/>
    <x v="762"/>
    <s v="Implemented intangible instruction set"/>
    <n v="5100"/>
    <n v="5421"/>
    <n v="1.0629411764705883"/>
    <x v="1"/>
    <n v="164"/>
    <n v="2792.5"/>
    <x v="1"/>
    <s v="USD"/>
    <n v="1469163600"/>
    <n v="1470805200"/>
    <b v="0"/>
    <b v="1"/>
    <x v="6"/>
    <x v="4"/>
    <x v="6"/>
  </r>
  <r>
    <n v="781"/>
    <x v="763"/>
    <s v="Cross-group interactive architecture"/>
    <n v="8700"/>
    <n v="4414"/>
    <n v="0.50735632183908042"/>
    <x v="3"/>
    <n v="56"/>
    <n v="2235"/>
    <x v="5"/>
    <s v="CHF"/>
    <n v="1288501200"/>
    <n v="1292911200"/>
    <b v="0"/>
    <b v="0"/>
    <x v="3"/>
    <x v="3"/>
    <x v="3"/>
  </r>
  <r>
    <n v="782"/>
    <x v="764"/>
    <s v="Centralized asymmetric framework"/>
    <n v="5100"/>
    <n v="10981"/>
    <n v="2.153137254901961"/>
    <x v="1"/>
    <n v="161"/>
    <n v="5571"/>
    <x v="1"/>
    <s v="USD"/>
    <n v="1298959200"/>
    <n v="1301374800"/>
    <b v="0"/>
    <b v="1"/>
    <x v="10"/>
    <x v="4"/>
    <x v="10"/>
  </r>
  <r>
    <n v="783"/>
    <x v="765"/>
    <s v="Down-sized systematic utilization"/>
    <n v="7400"/>
    <n v="10451"/>
    <n v="1.4122972972972974"/>
    <x v="1"/>
    <n v="138"/>
    <n v="5294.5"/>
    <x v="1"/>
    <s v="USD"/>
    <n v="1387260000"/>
    <n v="1387864800"/>
    <b v="0"/>
    <b v="0"/>
    <x v="1"/>
    <x v="1"/>
    <x v="1"/>
  </r>
  <r>
    <n v="784"/>
    <x v="766"/>
    <s v="Profound fault-tolerant model"/>
    <n v="88900"/>
    <n v="102535"/>
    <n v="1.1533745781777278"/>
    <x v="1"/>
    <n v="3308"/>
    <n v="52921.5"/>
    <x v="1"/>
    <s v="USD"/>
    <n v="1457244000"/>
    <n v="1458190800"/>
    <b v="0"/>
    <b v="0"/>
    <x v="2"/>
    <x v="2"/>
    <x v="2"/>
  </r>
  <r>
    <n v="785"/>
    <x v="767"/>
    <s v="Multi-channeled bi-directional moratorium"/>
    <n v="6700"/>
    <n v="12939"/>
    <n v="1.9311940298507462"/>
    <x v="1"/>
    <n v="127"/>
    <n v="6533"/>
    <x v="2"/>
    <s v="AUD"/>
    <n v="1556341200"/>
    <n v="1559278800"/>
    <b v="0"/>
    <b v="1"/>
    <x v="10"/>
    <x v="4"/>
    <x v="10"/>
  </r>
  <r>
    <n v="786"/>
    <x v="768"/>
    <s v="Object-based content-based ability"/>
    <n v="1500"/>
    <n v="10946"/>
    <n v="7.2973333333333334"/>
    <x v="1"/>
    <n v="207"/>
    <n v="5576.5"/>
    <x v="6"/>
    <s v="EUR"/>
    <n v="1522126800"/>
    <n v="1522731600"/>
    <b v="0"/>
    <b v="1"/>
    <x v="17"/>
    <x v="1"/>
    <x v="17"/>
  </r>
  <r>
    <n v="787"/>
    <x v="769"/>
    <s v="Progressive coherent secured line"/>
    <n v="61200"/>
    <n v="60994"/>
    <n v="0.99663398692810456"/>
    <x v="0"/>
    <n v="859"/>
    <n v="30926.5"/>
    <x v="0"/>
    <s v="CAD"/>
    <n v="1305954000"/>
    <n v="1306731600"/>
    <b v="0"/>
    <b v="0"/>
    <x v="1"/>
    <x v="1"/>
    <x v="1"/>
  </r>
  <r>
    <n v="788"/>
    <x v="770"/>
    <s v="Synchronized directional capability"/>
    <n v="3600"/>
    <n v="3174"/>
    <n v="0.88166666666666671"/>
    <x v="2"/>
    <n v="31"/>
    <n v="1602.5"/>
    <x v="1"/>
    <s v="USD"/>
    <n v="1350709200"/>
    <n v="1352527200"/>
    <b v="0"/>
    <b v="0"/>
    <x v="10"/>
    <x v="4"/>
    <x v="10"/>
  </r>
  <r>
    <n v="789"/>
    <x v="771"/>
    <s v="Cross-platform composite migration"/>
    <n v="9000"/>
    <n v="3351"/>
    <n v="0.37233333333333335"/>
    <x v="0"/>
    <n v="45"/>
    <n v="1698"/>
    <x v="1"/>
    <s v="USD"/>
    <n v="1401166800"/>
    <n v="1404363600"/>
    <b v="0"/>
    <b v="0"/>
    <x v="3"/>
    <x v="3"/>
    <x v="3"/>
  </r>
  <r>
    <n v="790"/>
    <x v="772"/>
    <s v="Operative local pricing structure"/>
    <n v="185900"/>
    <n v="56774"/>
    <n v="0.30540075309306081"/>
    <x v="3"/>
    <n v="1113"/>
    <n v="28943.5"/>
    <x v="1"/>
    <s v="USD"/>
    <n v="1266127200"/>
    <n v="1266645600"/>
    <b v="0"/>
    <b v="0"/>
    <x v="3"/>
    <x v="3"/>
    <x v="3"/>
  </r>
  <r>
    <n v="791"/>
    <x v="773"/>
    <s v="Optional web-enabled extranet"/>
    <n v="2100"/>
    <n v="540"/>
    <n v="0.25714285714285712"/>
    <x v="0"/>
    <n v="6"/>
    <n v="273"/>
    <x v="1"/>
    <s v="USD"/>
    <n v="1481436000"/>
    <n v="1482818400"/>
    <b v="0"/>
    <b v="0"/>
    <x v="0"/>
    <x v="0"/>
    <x v="0"/>
  </r>
  <r>
    <n v="792"/>
    <x v="774"/>
    <s v="Reduced 6thgeneration intranet"/>
    <n v="2000"/>
    <n v="680"/>
    <n v="0.34"/>
    <x v="0"/>
    <n v="7"/>
    <n v="343.5"/>
    <x v="1"/>
    <s v="USD"/>
    <n v="1372222800"/>
    <n v="1374642000"/>
    <b v="0"/>
    <b v="1"/>
    <x v="3"/>
    <x v="3"/>
    <x v="3"/>
  </r>
  <r>
    <n v="793"/>
    <x v="775"/>
    <s v="Networked disintermediate leverage"/>
    <n v="1100"/>
    <n v="13045"/>
    <n v="11.859090909090909"/>
    <x v="1"/>
    <n v="181"/>
    <n v="6613"/>
    <x v="5"/>
    <s v="CHF"/>
    <n v="1372136400"/>
    <n v="1372482000"/>
    <b v="0"/>
    <b v="0"/>
    <x v="9"/>
    <x v="5"/>
    <x v="9"/>
  </r>
  <r>
    <n v="794"/>
    <x v="776"/>
    <s v="Optional optimal website"/>
    <n v="6600"/>
    <n v="8276"/>
    <n v="1.2539393939393939"/>
    <x v="1"/>
    <n v="110"/>
    <n v="4193"/>
    <x v="1"/>
    <s v="USD"/>
    <n v="1513922400"/>
    <n v="1514959200"/>
    <b v="0"/>
    <b v="0"/>
    <x v="1"/>
    <x v="1"/>
    <x v="1"/>
  </r>
  <r>
    <n v="795"/>
    <x v="777"/>
    <s v="Stand-alone asynchronous functionalities"/>
    <n v="7100"/>
    <n v="1022"/>
    <n v="0.14394366197183098"/>
    <x v="0"/>
    <n v="31"/>
    <n v="526.5"/>
    <x v="1"/>
    <s v="USD"/>
    <n v="1477976400"/>
    <n v="1478235600"/>
    <b v="0"/>
    <b v="0"/>
    <x v="6"/>
    <x v="4"/>
    <x v="6"/>
  </r>
  <r>
    <n v="796"/>
    <x v="778"/>
    <s v="Profound full-range open system"/>
    <n v="7800"/>
    <n v="4275"/>
    <n v="0.54807692307692313"/>
    <x v="0"/>
    <n v="78"/>
    <n v="2176.5"/>
    <x v="1"/>
    <s v="USD"/>
    <n v="1407474000"/>
    <n v="1408078800"/>
    <b v="0"/>
    <b v="1"/>
    <x v="20"/>
    <x v="6"/>
    <x v="20"/>
  </r>
  <r>
    <n v="797"/>
    <x v="779"/>
    <s v="Optional tangible utilization"/>
    <n v="7600"/>
    <n v="8332"/>
    <n v="1.0963157894736841"/>
    <x v="1"/>
    <n v="185"/>
    <n v="4258.5"/>
    <x v="1"/>
    <s v="USD"/>
    <n v="1546149600"/>
    <n v="1548136800"/>
    <b v="0"/>
    <b v="0"/>
    <x v="2"/>
    <x v="2"/>
    <x v="2"/>
  </r>
  <r>
    <n v="798"/>
    <x v="780"/>
    <s v="Seamless maximized product"/>
    <n v="3400"/>
    <n v="6408"/>
    <n v="1.8847058823529412"/>
    <x v="1"/>
    <n v="121"/>
    <n v="3264.5"/>
    <x v="1"/>
    <s v="USD"/>
    <n v="1338440400"/>
    <n v="1340859600"/>
    <b v="0"/>
    <b v="1"/>
    <x v="3"/>
    <x v="3"/>
    <x v="3"/>
  </r>
  <r>
    <n v="799"/>
    <x v="781"/>
    <s v="Devolved tertiary time-frame"/>
    <n v="84500"/>
    <n v="73522"/>
    <n v="0.87008284023668636"/>
    <x v="0"/>
    <n v="1225"/>
    <n v="37373.5"/>
    <x v="4"/>
    <s v="GBP"/>
    <n v="1454133600"/>
    <n v="1454479200"/>
    <b v="0"/>
    <b v="0"/>
    <x v="3"/>
    <x v="3"/>
    <x v="3"/>
  </r>
  <r>
    <n v="800"/>
    <x v="782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x v="1"/>
  </r>
  <r>
    <n v="801"/>
    <x v="783"/>
    <s v="User-friendly high-level initiative"/>
    <n v="2300"/>
    <n v="4667"/>
    <n v="2.0291304347826089"/>
    <x v="1"/>
    <n v="106"/>
    <n v="2386.5"/>
    <x v="1"/>
    <s v="USD"/>
    <n v="1577772000"/>
    <n v="1579672800"/>
    <b v="0"/>
    <b v="1"/>
    <x v="14"/>
    <x v="7"/>
    <x v="14"/>
  </r>
  <r>
    <n v="802"/>
    <x v="784"/>
    <s v="Reverse-engineered zero-defect infrastructure"/>
    <n v="6200"/>
    <n v="12216"/>
    <n v="1.9703225806451612"/>
    <x v="1"/>
    <n v="142"/>
    <n v="6179"/>
    <x v="1"/>
    <s v="USD"/>
    <n v="1562216400"/>
    <n v="1562389200"/>
    <b v="0"/>
    <b v="0"/>
    <x v="14"/>
    <x v="7"/>
    <x v="14"/>
  </r>
  <r>
    <n v="803"/>
    <x v="785"/>
    <s v="Stand-alone background customer loyalty"/>
    <n v="6100"/>
    <n v="6527"/>
    <n v="1.07"/>
    <x v="1"/>
    <n v="233"/>
    <n v="3380"/>
    <x v="1"/>
    <s v="USD"/>
    <n v="1548568800"/>
    <n v="1551506400"/>
    <b v="0"/>
    <b v="0"/>
    <x v="3"/>
    <x v="3"/>
    <x v="3"/>
  </r>
  <r>
    <n v="804"/>
    <x v="786"/>
    <s v="Business-focused discrete software"/>
    <n v="2600"/>
    <n v="6987"/>
    <n v="2.6873076923076922"/>
    <x v="1"/>
    <n v="218"/>
    <n v="3602.5"/>
    <x v="1"/>
    <s v="USD"/>
    <n v="1514872800"/>
    <n v="1516600800"/>
    <b v="0"/>
    <b v="0"/>
    <x v="1"/>
    <x v="1"/>
    <x v="1"/>
  </r>
  <r>
    <n v="805"/>
    <x v="787"/>
    <s v="Advanced intermediate Graphic Interface"/>
    <n v="9700"/>
    <n v="4932"/>
    <n v="0.50845360824742269"/>
    <x v="0"/>
    <n v="67"/>
    <n v="2499.5"/>
    <x v="2"/>
    <s v="AUD"/>
    <n v="1416031200"/>
    <n v="1420437600"/>
    <b v="0"/>
    <b v="0"/>
    <x v="4"/>
    <x v="4"/>
    <x v="4"/>
  </r>
  <r>
    <n v="806"/>
    <x v="788"/>
    <s v="Adaptive holistic hub"/>
    <n v="700"/>
    <n v="8262"/>
    <n v="11.802857142857142"/>
    <x v="1"/>
    <n v="76"/>
    <n v="4169"/>
    <x v="1"/>
    <s v="USD"/>
    <n v="1330927200"/>
    <n v="1332997200"/>
    <b v="0"/>
    <b v="1"/>
    <x v="6"/>
    <x v="4"/>
    <x v="6"/>
  </r>
  <r>
    <n v="807"/>
    <x v="789"/>
    <s v="Automated uniform concept"/>
    <n v="700"/>
    <n v="1848"/>
    <n v="2.64"/>
    <x v="1"/>
    <n v="43"/>
    <n v="945.5"/>
    <x v="1"/>
    <s v="USD"/>
    <n v="1571115600"/>
    <n v="1574920800"/>
    <b v="0"/>
    <b v="1"/>
    <x v="3"/>
    <x v="3"/>
    <x v="3"/>
  </r>
  <r>
    <n v="808"/>
    <x v="790"/>
    <s v="Enhanced regional flexibility"/>
    <n v="5200"/>
    <n v="1583"/>
    <n v="0.30442307692307691"/>
    <x v="0"/>
    <n v="19"/>
    <n v="801"/>
    <x v="1"/>
    <s v="USD"/>
    <n v="1463461200"/>
    <n v="1464930000"/>
    <b v="0"/>
    <b v="0"/>
    <x v="0"/>
    <x v="0"/>
    <x v="0"/>
  </r>
  <r>
    <n v="809"/>
    <x v="764"/>
    <s v="Public-key bottom-line algorithm"/>
    <n v="140800"/>
    <n v="88536"/>
    <n v="0.62880681818181816"/>
    <x v="0"/>
    <n v="2108"/>
    <n v="45322"/>
    <x v="5"/>
    <s v="CHF"/>
    <n v="1344920400"/>
    <n v="1345006800"/>
    <b v="0"/>
    <b v="0"/>
    <x v="4"/>
    <x v="4"/>
    <x v="4"/>
  </r>
  <r>
    <n v="810"/>
    <x v="791"/>
    <s v="Multi-layered intangible instruction set"/>
    <n v="6400"/>
    <n v="12360"/>
    <n v="1.9312499999999999"/>
    <x v="1"/>
    <n v="221"/>
    <n v="6290.5"/>
    <x v="1"/>
    <s v="USD"/>
    <n v="1511848800"/>
    <n v="1512712800"/>
    <b v="0"/>
    <b v="1"/>
    <x v="3"/>
    <x v="3"/>
    <x v="3"/>
  </r>
  <r>
    <n v="811"/>
    <x v="792"/>
    <s v="Fundamental methodical emulation"/>
    <n v="92500"/>
    <n v="71320"/>
    <n v="0.77102702702702708"/>
    <x v="0"/>
    <n v="679"/>
    <n v="35999.5"/>
    <x v="1"/>
    <s v="USD"/>
    <n v="1452319200"/>
    <n v="1452492000"/>
    <b v="0"/>
    <b v="1"/>
    <x v="11"/>
    <x v="6"/>
    <x v="11"/>
  </r>
  <r>
    <n v="812"/>
    <x v="793"/>
    <s v="Expanded value-added hardware"/>
    <n v="59700"/>
    <n v="134640"/>
    <n v="2.2552763819095478"/>
    <x v="1"/>
    <n v="2805"/>
    <n v="68722.5"/>
    <x v="0"/>
    <s v="CAD"/>
    <n v="1523854800"/>
    <n v="1524286800"/>
    <b v="0"/>
    <b v="0"/>
    <x v="9"/>
    <x v="5"/>
    <x v="9"/>
  </r>
  <r>
    <n v="813"/>
    <x v="794"/>
    <s v="Diverse high-level attitude"/>
    <n v="3200"/>
    <n v="7661"/>
    <n v="2.3940625"/>
    <x v="1"/>
    <n v="68"/>
    <n v="3864.5"/>
    <x v="1"/>
    <s v="USD"/>
    <n v="1346043600"/>
    <n v="1346907600"/>
    <b v="0"/>
    <b v="0"/>
    <x v="11"/>
    <x v="6"/>
    <x v="11"/>
  </r>
  <r>
    <n v="814"/>
    <x v="795"/>
    <s v="Visionary 24hour analyzer"/>
    <n v="3200"/>
    <n v="2950"/>
    <n v="0.921875"/>
    <x v="0"/>
    <n v="36"/>
    <n v="1493"/>
    <x v="3"/>
    <s v="DKK"/>
    <n v="1464325200"/>
    <n v="1464498000"/>
    <b v="0"/>
    <b v="1"/>
    <x v="1"/>
    <x v="1"/>
    <x v="1"/>
  </r>
  <r>
    <n v="815"/>
    <x v="796"/>
    <s v="Centralized bandwidth-monitored leverage"/>
    <n v="9000"/>
    <n v="11721"/>
    <n v="1.3023333333333333"/>
    <x v="1"/>
    <n v="183"/>
    <n v="5952"/>
    <x v="0"/>
    <s v="CAD"/>
    <n v="1511935200"/>
    <n v="1514181600"/>
    <b v="0"/>
    <b v="0"/>
    <x v="1"/>
    <x v="1"/>
    <x v="1"/>
  </r>
  <r>
    <n v="816"/>
    <x v="797"/>
    <s v="Ergonomic mission-critical moratorium"/>
    <n v="2300"/>
    <n v="14150"/>
    <n v="6.1521739130434785"/>
    <x v="1"/>
    <n v="133"/>
    <n v="7141.5"/>
    <x v="1"/>
    <s v="USD"/>
    <n v="1392012000"/>
    <n v="1392184800"/>
    <b v="1"/>
    <b v="1"/>
    <x v="3"/>
    <x v="3"/>
    <x v="3"/>
  </r>
  <r>
    <n v="817"/>
    <x v="798"/>
    <s v="Front-line intermediate moderator"/>
    <n v="51300"/>
    <n v="189192"/>
    <n v="3.687953216374269"/>
    <x v="1"/>
    <n v="2489"/>
    <n v="95840.5"/>
    <x v="6"/>
    <s v="EUR"/>
    <n v="1556946000"/>
    <n v="1559365200"/>
    <b v="0"/>
    <b v="1"/>
    <x v="9"/>
    <x v="5"/>
    <x v="9"/>
  </r>
  <r>
    <n v="818"/>
    <x v="311"/>
    <s v="Automated local secured line"/>
    <n v="700"/>
    <n v="7664"/>
    <n v="10.948571428571428"/>
    <x v="1"/>
    <n v="69"/>
    <n v="3866.5"/>
    <x v="1"/>
    <s v="USD"/>
    <n v="1548050400"/>
    <n v="1549173600"/>
    <b v="0"/>
    <b v="1"/>
    <x v="3"/>
    <x v="3"/>
    <x v="3"/>
  </r>
  <r>
    <n v="819"/>
    <x v="799"/>
    <s v="Integrated bandwidth-monitored alliance"/>
    <n v="8900"/>
    <n v="4509"/>
    <n v="0.50662921348314605"/>
    <x v="0"/>
    <n v="47"/>
    <n v="2278"/>
    <x v="1"/>
    <s v="USD"/>
    <n v="1353736800"/>
    <n v="1355032800"/>
    <b v="1"/>
    <b v="0"/>
    <x v="11"/>
    <x v="6"/>
    <x v="11"/>
  </r>
  <r>
    <n v="820"/>
    <x v="800"/>
    <s v="Cross-group heuristic forecast"/>
    <n v="1500"/>
    <n v="12009"/>
    <n v="8.0060000000000002"/>
    <x v="1"/>
    <n v="279"/>
    <n v="6144"/>
    <x v="4"/>
    <s v="GBP"/>
    <n v="1532840400"/>
    <n v="1533963600"/>
    <b v="0"/>
    <b v="1"/>
    <x v="1"/>
    <x v="1"/>
    <x v="1"/>
  </r>
  <r>
    <n v="821"/>
    <x v="801"/>
    <s v="Extended impactful secured line"/>
    <n v="4900"/>
    <n v="14273"/>
    <n v="2.9128571428571428"/>
    <x v="1"/>
    <n v="210"/>
    <n v="7241.5"/>
    <x v="1"/>
    <s v="USD"/>
    <n v="1488261600"/>
    <n v="1489381200"/>
    <b v="0"/>
    <b v="0"/>
    <x v="4"/>
    <x v="4"/>
    <x v="4"/>
  </r>
  <r>
    <n v="822"/>
    <x v="802"/>
    <s v="Distributed optimizing protocol"/>
    <n v="54000"/>
    <n v="188982"/>
    <n v="3.4996666666666667"/>
    <x v="1"/>
    <n v="2100"/>
    <n v="95541"/>
    <x v="1"/>
    <s v="USD"/>
    <n v="1393567200"/>
    <n v="1395032400"/>
    <b v="0"/>
    <b v="0"/>
    <x v="1"/>
    <x v="1"/>
    <x v="1"/>
  </r>
  <r>
    <n v="823"/>
    <x v="803"/>
    <s v="Secured well-modulated system engine"/>
    <n v="4100"/>
    <n v="14640"/>
    <n v="3.5707317073170732"/>
    <x v="1"/>
    <n v="252"/>
    <n v="7446"/>
    <x v="1"/>
    <s v="USD"/>
    <n v="1410325200"/>
    <n v="1412485200"/>
    <b v="1"/>
    <b v="1"/>
    <x v="1"/>
    <x v="1"/>
    <x v="1"/>
  </r>
  <r>
    <n v="824"/>
    <x v="804"/>
    <s v="Streamlined national benchmark"/>
    <n v="85000"/>
    <n v="107516"/>
    <n v="1.2648941176470587"/>
    <x v="1"/>
    <n v="1280"/>
    <n v="54398"/>
    <x v="1"/>
    <s v="USD"/>
    <n v="1276923600"/>
    <n v="1279688400"/>
    <b v="0"/>
    <b v="1"/>
    <x v="9"/>
    <x v="5"/>
    <x v="9"/>
  </r>
  <r>
    <n v="825"/>
    <x v="805"/>
    <s v="Open-architected 24/7 infrastructure"/>
    <n v="3600"/>
    <n v="13950"/>
    <n v="3.875"/>
    <x v="1"/>
    <n v="157"/>
    <n v="7053.5"/>
    <x v="4"/>
    <s v="GBP"/>
    <n v="1500958800"/>
    <n v="1501995600"/>
    <b v="0"/>
    <b v="0"/>
    <x v="12"/>
    <x v="4"/>
    <x v="12"/>
  </r>
  <r>
    <n v="826"/>
    <x v="806"/>
    <s v="Digitized 6thgeneration Local Area Network"/>
    <n v="2800"/>
    <n v="12797"/>
    <n v="4.5703571428571426"/>
    <x v="1"/>
    <n v="194"/>
    <n v="6495.5"/>
    <x v="1"/>
    <s v="USD"/>
    <n v="1292220000"/>
    <n v="1294639200"/>
    <b v="0"/>
    <b v="1"/>
    <x v="3"/>
    <x v="3"/>
    <x v="3"/>
  </r>
  <r>
    <n v="827"/>
    <x v="807"/>
    <s v="Innovative actuating artificial intelligence"/>
    <n v="2300"/>
    <n v="6134"/>
    <n v="2.6669565217391304"/>
    <x v="1"/>
    <n v="82"/>
    <n v="3108"/>
    <x v="2"/>
    <s v="AUD"/>
    <n v="1304398800"/>
    <n v="1305435600"/>
    <b v="0"/>
    <b v="1"/>
    <x v="6"/>
    <x v="4"/>
    <x v="6"/>
  </r>
  <r>
    <n v="828"/>
    <x v="808"/>
    <s v="Cross-platform reciprocal budgetary management"/>
    <n v="7100"/>
    <n v="4899"/>
    <n v="0.69"/>
    <x v="0"/>
    <n v="70"/>
    <n v="2484.5"/>
    <x v="1"/>
    <s v="USD"/>
    <n v="1535432400"/>
    <n v="1537592400"/>
    <b v="0"/>
    <b v="0"/>
    <x v="3"/>
    <x v="3"/>
    <x v="3"/>
  </r>
  <r>
    <n v="829"/>
    <x v="809"/>
    <s v="Vision-oriented scalable portal"/>
    <n v="9600"/>
    <n v="4929"/>
    <n v="0.51343749999999999"/>
    <x v="0"/>
    <n v="154"/>
    <n v="2541.5"/>
    <x v="1"/>
    <s v="USD"/>
    <n v="1433826000"/>
    <n v="1435122000"/>
    <b v="0"/>
    <b v="0"/>
    <x v="3"/>
    <x v="3"/>
    <x v="3"/>
  </r>
  <r>
    <n v="830"/>
    <x v="810"/>
    <s v="Persevering zero administration knowledge user"/>
    <n v="121600"/>
    <n v="1424"/>
    <n v="1.1710526315789473E-2"/>
    <x v="0"/>
    <n v="22"/>
    <n v="723"/>
    <x v="1"/>
    <s v="USD"/>
    <n v="1514959200"/>
    <n v="1520056800"/>
    <b v="0"/>
    <b v="0"/>
    <x v="3"/>
    <x v="3"/>
    <x v="3"/>
  </r>
  <r>
    <n v="831"/>
    <x v="811"/>
    <s v="Front-line bottom-line Graphic Interface"/>
    <n v="97100"/>
    <n v="105817"/>
    <n v="1.089773429454171"/>
    <x v="1"/>
    <n v="4233"/>
    <n v="55025"/>
    <x v="1"/>
    <s v="USD"/>
    <n v="1332738000"/>
    <n v="1335675600"/>
    <b v="0"/>
    <b v="0"/>
    <x v="14"/>
    <x v="7"/>
    <x v="14"/>
  </r>
  <r>
    <n v="832"/>
    <x v="812"/>
    <s v="Synergized fault-tolerant hierarchy"/>
    <n v="43200"/>
    <n v="136156"/>
    <n v="3.1517592592592591"/>
    <x v="1"/>
    <n v="1297"/>
    <n v="68726.5"/>
    <x v="3"/>
    <s v="DKK"/>
    <n v="1445490000"/>
    <n v="1448431200"/>
    <b v="1"/>
    <b v="0"/>
    <x v="18"/>
    <x v="5"/>
    <x v="18"/>
  </r>
  <r>
    <n v="833"/>
    <x v="813"/>
    <s v="Expanded asynchronous groupware"/>
    <n v="6800"/>
    <n v="10723"/>
    <n v="1.5769117647058823"/>
    <x v="1"/>
    <n v="165"/>
    <n v="5444"/>
    <x v="3"/>
    <s v="DKK"/>
    <n v="1297663200"/>
    <n v="1298613600"/>
    <b v="0"/>
    <b v="0"/>
    <x v="18"/>
    <x v="5"/>
    <x v="18"/>
  </r>
  <r>
    <n v="834"/>
    <x v="814"/>
    <s v="Expanded fault-tolerant emulation"/>
    <n v="7300"/>
    <n v="11228"/>
    <n v="1.5380821917808218"/>
    <x v="1"/>
    <n v="119"/>
    <n v="5673.5"/>
    <x v="1"/>
    <s v="USD"/>
    <n v="1371963600"/>
    <n v="1372482000"/>
    <b v="0"/>
    <b v="0"/>
    <x v="3"/>
    <x v="3"/>
    <x v="3"/>
  </r>
  <r>
    <n v="835"/>
    <x v="815"/>
    <s v="Future-proofed 24hour model"/>
    <n v="86200"/>
    <n v="77355"/>
    <n v="0.89738979118329465"/>
    <x v="0"/>
    <n v="1758"/>
    <n v="39556.5"/>
    <x v="1"/>
    <s v="USD"/>
    <n v="1425103200"/>
    <n v="1425621600"/>
    <b v="0"/>
    <b v="0"/>
    <x v="2"/>
    <x v="2"/>
    <x v="2"/>
  </r>
  <r>
    <n v="836"/>
    <x v="816"/>
    <s v="Optimized didactic intranet"/>
    <n v="8100"/>
    <n v="6086"/>
    <n v="0.75135802469135804"/>
    <x v="0"/>
    <n v="94"/>
    <n v="3090"/>
    <x v="1"/>
    <s v="USD"/>
    <n v="1265349600"/>
    <n v="1266300000"/>
    <b v="0"/>
    <b v="0"/>
    <x v="7"/>
    <x v="1"/>
    <x v="7"/>
  </r>
  <r>
    <n v="837"/>
    <x v="817"/>
    <s v="Right-sized dedicated standardization"/>
    <n v="17700"/>
    <n v="150960"/>
    <n v="8.5288135593220336"/>
    <x v="1"/>
    <n v="1797"/>
    <n v="76378.5"/>
    <x v="1"/>
    <s v="USD"/>
    <n v="1301202000"/>
    <n v="1305867600"/>
    <b v="0"/>
    <b v="0"/>
    <x v="17"/>
    <x v="1"/>
    <x v="17"/>
  </r>
  <r>
    <n v="838"/>
    <x v="818"/>
    <s v="Vision-oriented high-level extranet"/>
    <n v="6400"/>
    <n v="8890"/>
    <n v="1.3890625000000001"/>
    <x v="1"/>
    <n v="261"/>
    <n v="4575.5"/>
    <x v="1"/>
    <s v="USD"/>
    <n v="1538024400"/>
    <n v="1538802000"/>
    <b v="0"/>
    <b v="0"/>
    <x v="3"/>
    <x v="3"/>
    <x v="3"/>
  </r>
  <r>
    <n v="839"/>
    <x v="819"/>
    <s v="Organized scalable initiative"/>
    <n v="7700"/>
    <n v="14644"/>
    <n v="1.9018181818181819"/>
    <x v="1"/>
    <n v="157"/>
    <n v="7400.5"/>
    <x v="1"/>
    <s v="USD"/>
    <n v="1395032400"/>
    <n v="1398920400"/>
    <b v="0"/>
    <b v="1"/>
    <x v="4"/>
    <x v="4"/>
    <x v="4"/>
  </r>
  <r>
    <n v="840"/>
    <x v="820"/>
    <s v="Enhanced regional moderator"/>
    <n v="116300"/>
    <n v="116583"/>
    <n v="1.0024333619948409"/>
    <x v="1"/>
    <n v="3533"/>
    <n v="60058"/>
    <x v="1"/>
    <s v="USD"/>
    <n v="1405486800"/>
    <n v="1405659600"/>
    <b v="0"/>
    <b v="1"/>
    <x v="3"/>
    <x v="3"/>
    <x v="3"/>
  </r>
  <r>
    <n v="841"/>
    <x v="821"/>
    <s v="Automated even-keeled emulation"/>
    <n v="9100"/>
    <n v="12991"/>
    <n v="1.4275824175824177"/>
    <x v="1"/>
    <n v="155"/>
    <n v="6573"/>
    <x v="1"/>
    <s v="USD"/>
    <n v="1455861600"/>
    <n v="1457244000"/>
    <b v="0"/>
    <b v="0"/>
    <x v="2"/>
    <x v="2"/>
    <x v="2"/>
  </r>
  <r>
    <n v="842"/>
    <x v="822"/>
    <s v="Reverse-engineered multi-tasking product"/>
    <n v="1500"/>
    <n v="8447"/>
    <n v="5.6313333333333331"/>
    <x v="1"/>
    <n v="132"/>
    <n v="4289.5"/>
    <x v="6"/>
    <s v="EUR"/>
    <n v="1529038800"/>
    <n v="1529298000"/>
    <b v="0"/>
    <b v="0"/>
    <x v="8"/>
    <x v="2"/>
    <x v="8"/>
  </r>
  <r>
    <n v="843"/>
    <x v="823"/>
    <s v="De-engineered next generation parallelism"/>
    <n v="8800"/>
    <n v="2703"/>
    <n v="0.30715909090909088"/>
    <x v="0"/>
    <n v="33"/>
    <n v="1368"/>
    <x v="1"/>
    <s v="USD"/>
    <n v="1535259600"/>
    <n v="1535778000"/>
    <b v="0"/>
    <b v="0"/>
    <x v="14"/>
    <x v="7"/>
    <x v="14"/>
  </r>
  <r>
    <n v="844"/>
    <x v="824"/>
    <s v="Intuitive cohesive groupware"/>
    <n v="8800"/>
    <n v="8747"/>
    <n v="0.99397727272727276"/>
    <x v="3"/>
    <n v="94"/>
    <n v="4420.5"/>
    <x v="1"/>
    <s v="USD"/>
    <n v="1327212000"/>
    <n v="1327471200"/>
    <b v="0"/>
    <b v="0"/>
    <x v="4"/>
    <x v="4"/>
    <x v="4"/>
  </r>
  <r>
    <n v="845"/>
    <x v="825"/>
    <s v="Up-sized high-level access"/>
    <n v="69900"/>
    <n v="138087"/>
    <n v="1.9754935622317598"/>
    <x v="1"/>
    <n v="1354"/>
    <n v="69720.5"/>
    <x v="4"/>
    <s v="GBP"/>
    <n v="1526360400"/>
    <n v="1529557200"/>
    <b v="0"/>
    <b v="0"/>
    <x v="2"/>
    <x v="2"/>
    <x v="2"/>
  </r>
  <r>
    <n v="846"/>
    <x v="826"/>
    <s v="Phased empowering success"/>
    <n v="1000"/>
    <n v="5085"/>
    <n v="5.085"/>
    <x v="1"/>
    <n v="48"/>
    <n v="2566.5"/>
    <x v="1"/>
    <s v="USD"/>
    <n v="1532149200"/>
    <n v="1535259600"/>
    <b v="1"/>
    <b v="1"/>
    <x v="2"/>
    <x v="2"/>
    <x v="2"/>
  </r>
  <r>
    <n v="847"/>
    <x v="827"/>
    <s v="Distributed actuating project"/>
    <n v="4700"/>
    <n v="11174"/>
    <n v="2.3774468085106384"/>
    <x v="1"/>
    <n v="110"/>
    <n v="5642"/>
    <x v="1"/>
    <s v="USD"/>
    <n v="1515304800"/>
    <n v="1515564000"/>
    <b v="0"/>
    <b v="0"/>
    <x v="0"/>
    <x v="0"/>
    <x v="0"/>
  </r>
  <r>
    <n v="848"/>
    <x v="828"/>
    <s v="Robust motivating orchestration"/>
    <n v="3200"/>
    <n v="10831"/>
    <n v="3.3846875000000001"/>
    <x v="1"/>
    <n v="172"/>
    <n v="5501.5"/>
    <x v="1"/>
    <s v="USD"/>
    <n v="1276318800"/>
    <n v="1277096400"/>
    <b v="0"/>
    <b v="0"/>
    <x v="6"/>
    <x v="4"/>
    <x v="6"/>
  </r>
  <r>
    <n v="849"/>
    <x v="829"/>
    <s v="Vision-oriented uniform instruction set"/>
    <n v="6700"/>
    <n v="8917"/>
    <n v="1.3308955223880596"/>
    <x v="1"/>
    <n v="307"/>
    <n v="4612"/>
    <x v="1"/>
    <s v="USD"/>
    <n v="1328767200"/>
    <n v="1329026400"/>
    <b v="0"/>
    <b v="1"/>
    <x v="7"/>
    <x v="1"/>
    <x v="7"/>
  </r>
  <r>
    <n v="850"/>
    <x v="830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x v="1"/>
  </r>
  <r>
    <n v="851"/>
    <x v="831"/>
    <s v="Object-based needs-based info-mediaries"/>
    <n v="6000"/>
    <n v="12468"/>
    <n v="2.0779999999999998"/>
    <x v="1"/>
    <n v="160"/>
    <n v="6314"/>
    <x v="1"/>
    <s v="USD"/>
    <n v="1335934800"/>
    <n v="1338786000"/>
    <b v="0"/>
    <b v="0"/>
    <x v="5"/>
    <x v="1"/>
    <x v="5"/>
  </r>
  <r>
    <n v="852"/>
    <x v="832"/>
    <s v="Open-source reciprocal standardization"/>
    <n v="4900"/>
    <n v="2505"/>
    <n v="0.51122448979591839"/>
    <x v="0"/>
    <n v="31"/>
    <n v="1268"/>
    <x v="1"/>
    <s v="USD"/>
    <n v="1310792400"/>
    <n v="1311656400"/>
    <b v="0"/>
    <b v="1"/>
    <x v="11"/>
    <x v="6"/>
    <x v="11"/>
  </r>
  <r>
    <n v="853"/>
    <x v="833"/>
    <s v="Secured well-modulated projection"/>
    <n v="17100"/>
    <n v="111502"/>
    <n v="6.5205847953216374"/>
    <x v="1"/>
    <n v="1467"/>
    <n v="56484.5"/>
    <x v="0"/>
    <s v="CAD"/>
    <n v="1308546000"/>
    <n v="1308978000"/>
    <b v="0"/>
    <b v="1"/>
    <x v="7"/>
    <x v="1"/>
    <x v="7"/>
  </r>
  <r>
    <n v="854"/>
    <x v="834"/>
    <s v="Multi-channeled secondary middleware"/>
    <n v="171000"/>
    <n v="194309"/>
    <n v="1.1363099415204678"/>
    <x v="1"/>
    <n v="2662"/>
    <n v="98485.5"/>
    <x v="0"/>
    <s v="CAD"/>
    <n v="1574056800"/>
    <n v="1576389600"/>
    <b v="0"/>
    <b v="0"/>
    <x v="13"/>
    <x v="5"/>
    <x v="13"/>
  </r>
  <r>
    <n v="855"/>
    <x v="835"/>
    <s v="Horizontal clear-thinking framework"/>
    <n v="23400"/>
    <n v="23956"/>
    <n v="1.0237606837606839"/>
    <x v="1"/>
    <n v="452"/>
    <n v="12204"/>
    <x v="2"/>
    <s v="AUD"/>
    <n v="1308373200"/>
    <n v="1311051600"/>
    <b v="0"/>
    <b v="0"/>
    <x v="3"/>
    <x v="3"/>
    <x v="3"/>
  </r>
  <r>
    <n v="856"/>
    <x v="764"/>
    <s v="Profound composite core"/>
    <n v="2400"/>
    <n v="8558"/>
    <n v="3.5658333333333334"/>
    <x v="1"/>
    <n v="158"/>
    <n v="4358"/>
    <x v="1"/>
    <s v="USD"/>
    <n v="1335243600"/>
    <n v="1336712400"/>
    <b v="0"/>
    <b v="0"/>
    <x v="0"/>
    <x v="0"/>
    <x v="0"/>
  </r>
  <r>
    <n v="857"/>
    <x v="836"/>
    <s v="Programmable disintermediate matrices"/>
    <n v="5300"/>
    <n v="7413"/>
    <n v="1.3986792452830188"/>
    <x v="1"/>
    <n v="225"/>
    <n v="3819"/>
    <x v="5"/>
    <s v="CHF"/>
    <n v="1328421600"/>
    <n v="1330408800"/>
    <b v="1"/>
    <b v="0"/>
    <x v="12"/>
    <x v="4"/>
    <x v="12"/>
  </r>
  <r>
    <n v="858"/>
    <x v="837"/>
    <s v="Realigned 5thgeneration knowledge user"/>
    <n v="4000"/>
    <n v="2778"/>
    <n v="0.69450000000000001"/>
    <x v="0"/>
    <n v="35"/>
    <n v="1406.5"/>
    <x v="1"/>
    <s v="USD"/>
    <n v="1524286800"/>
    <n v="1524891600"/>
    <b v="1"/>
    <b v="0"/>
    <x v="0"/>
    <x v="0"/>
    <x v="0"/>
  </r>
  <r>
    <n v="859"/>
    <x v="838"/>
    <s v="Multi-layered upward-trending groupware"/>
    <n v="7300"/>
    <n v="2594"/>
    <n v="0.35534246575342465"/>
    <x v="0"/>
    <n v="63"/>
    <n v="1328.5"/>
    <x v="1"/>
    <s v="USD"/>
    <n v="1362117600"/>
    <n v="1363669200"/>
    <b v="0"/>
    <b v="1"/>
    <x v="3"/>
    <x v="3"/>
    <x v="3"/>
  </r>
  <r>
    <n v="860"/>
    <x v="839"/>
    <s v="Re-contextualized leadingedge firmware"/>
    <n v="2000"/>
    <n v="5033"/>
    <n v="2.5165000000000002"/>
    <x v="1"/>
    <n v="65"/>
    <n v="2549"/>
    <x v="1"/>
    <s v="USD"/>
    <n v="1550556000"/>
    <n v="1551420000"/>
    <b v="0"/>
    <b v="1"/>
    <x v="8"/>
    <x v="2"/>
    <x v="8"/>
  </r>
  <r>
    <n v="861"/>
    <x v="840"/>
    <s v="Devolved disintermediate analyzer"/>
    <n v="8800"/>
    <n v="9317"/>
    <n v="1.0587500000000001"/>
    <x v="1"/>
    <n v="163"/>
    <n v="4740"/>
    <x v="1"/>
    <s v="USD"/>
    <n v="1269147600"/>
    <n v="1269838800"/>
    <b v="0"/>
    <b v="0"/>
    <x v="3"/>
    <x v="3"/>
    <x v="3"/>
  </r>
  <r>
    <n v="862"/>
    <x v="841"/>
    <s v="Profound disintermediate open system"/>
    <n v="3500"/>
    <n v="6560"/>
    <n v="1.8742857142857143"/>
    <x v="1"/>
    <n v="85"/>
    <n v="3322.5"/>
    <x v="1"/>
    <s v="USD"/>
    <n v="1312174800"/>
    <n v="1312520400"/>
    <b v="0"/>
    <b v="0"/>
    <x v="3"/>
    <x v="3"/>
    <x v="3"/>
  </r>
  <r>
    <n v="863"/>
    <x v="842"/>
    <s v="Automated reciprocal protocol"/>
    <n v="1400"/>
    <n v="5415"/>
    <n v="3.8678571428571429"/>
    <x v="1"/>
    <n v="217"/>
    <n v="2816"/>
    <x v="1"/>
    <s v="USD"/>
    <n v="1434517200"/>
    <n v="1436504400"/>
    <b v="0"/>
    <b v="1"/>
    <x v="19"/>
    <x v="4"/>
    <x v="19"/>
  </r>
  <r>
    <n v="864"/>
    <x v="843"/>
    <s v="Automated static workforce"/>
    <n v="4200"/>
    <n v="14577"/>
    <n v="3.4707142857142856"/>
    <x v="1"/>
    <n v="150"/>
    <n v="7363.5"/>
    <x v="1"/>
    <s v="USD"/>
    <n v="1471582800"/>
    <n v="1472014800"/>
    <b v="0"/>
    <b v="0"/>
    <x v="12"/>
    <x v="4"/>
    <x v="12"/>
  </r>
  <r>
    <n v="865"/>
    <x v="844"/>
    <s v="Horizontal attitude-oriented help-desk"/>
    <n v="81000"/>
    <n v="150515"/>
    <n v="1.8582098765432098"/>
    <x v="1"/>
    <n v="3272"/>
    <n v="76893.5"/>
    <x v="1"/>
    <s v="USD"/>
    <n v="1410757200"/>
    <n v="1411534800"/>
    <b v="0"/>
    <b v="0"/>
    <x v="3"/>
    <x v="3"/>
    <x v="3"/>
  </r>
  <r>
    <n v="866"/>
    <x v="845"/>
    <s v="Versatile 5thgeneration matrices"/>
    <n v="182800"/>
    <n v="79045"/>
    <n v="0.43241247264770238"/>
    <x v="3"/>
    <n v="898"/>
    <n v="39971.5"/>
    <x v="1"/>
    <s v="USD"/>
    <n v="1304830800"/>
    <n v="1304917200"/>
    <b v="0"/>
    <b v="0"/>
    <x v="14"/>
    <x v="7"/>
    <x v="14"/>
  </r>
  <r>
    <n v="867"/>
    <x v="846"/>
    <s v="Cross-platform next generation service-desk"/>
    <n v="4800"/>
    <n v="7797"/>
    <n v="1.6243749999999999"/>
    <x v="1"/>
    <n v="300"/>
    <n v="4048.5"/>
    <x v="1"/>
    <s v="USD"/>
    <n v="1539061200"/>
    <n v="1539579600"/>
    <b v="0"/>
    <b v="0"/>
    <x v="0"/>
    <x v="0"/>
    <x v="0"/>
  </r>
  <r>
    <n v="868"/>
    <x v="847"/>
    <s v="Front-line web-enabled installation"/>
    <n v="7000"/>
    <n v="12939"/>
    <n v="1.8484285714285715"/>
    <x v="1"/>
    <n v="126"/>
    <n v="6532.5"/>
    <x v="1"/>
    <s v="USD"/>
    <n v="1381554000"/>
    <n v="1382504400"/>
    <b v="0"/>
    <b v="0"/>
    <x v="3"/>
    <x v="3"/>
    <x v="3"/>
  </r>
  <r>
    <n v="869"/>
    <x v="848"/>
    <s v="Multi-channeled responsive product"/>
    <n v="161900"/>
    <n v="38376"/>
    <n v="0.23703520691785052"/>
    <x v="0"/>
    <n v="526"/>
    <n v="19451"/>
    <x v="1"/>
    <s v="USD"/>
    <n v="1277096400"/>
    <n v="1278306000"/>
    <b v="0"/>
    <b v="0"/>
    <x v="6"/>
    <x v="4"/>
    <x v="6"/>
  </r>
  <r>
    <n v="870"/>
    <x v="849"/>
    <s v="Adaptive demand-driven encryption"/>
    <n v="7700"/>
    <n v="6920"/>
    <n v="0.89870129870129867"/>
    <x v="0"/>
    <n v="121"/>
    <n v="3520.5"/>
    <x v="1"/>
    <s v="USD"/>
    <n v="1440392400"/>
    <n v="1442552400"/>
    <b v="0"/>
    <b v="0"/>
    <x v="3"/>
    <x v="3"/>
    <x v="3"/>
  </r>
  <r>
    <n v="871"/>
    <x v="850"/>
    <s v="Re-engineered client-driven knowledge user"/>
    <n v="71500"/>
    <n v="194912"/>
    <n v="2.7260419580419581"/>
    <x v="1"/>
    <n v="2320"/>
    <n v="98616"/>
    <x v="1"/>
    <s v="USD"/>
    <n v="1509512400"/>
    <n v="1511071200"/>
    <b v="0"/>
    <b v="1"/>
    <x v="3"/>
    <x v="3"/>
    <x v="3"/>
  </r>
  <r>
    <n v="872"/>
    <x v="851"/>
    <s v="Compatible logistical paradigm"/>
    <n v="4700"/>
    <n v="7992"/>
    <n v="1.7004255319148935"/>
    <x v="1"/>
    <n v="81"/>
    <n v="4036.5"/>
    <x v="2"/>
    <s v="AUD"/>
    <n v="1535950800"/>
    <n v="1536382800"/>
    <b v="0"/>
    <b v="0"/>
    <x v="22"/>
    <x v="4"/>
    <x v="22"/>
  </r>
  <r>
    <n v="873"/>
    <x v="852"/>
    <s v="Intuitive value-added installation"/>
    <n v="42100"/>
    <n v="79268"/>
    <n v="1.8828503562945369"/>
    <x v="1"/>
    <n v="1887"/>
    <n v="40577.5"/>
    <x v="1"/>
    <s v="USD"/>
    <n v="1389160800"/>
    <n v="1389592800"/>
    <b v="0"/>
    <b v="0"/>
    <x v="14"/>
    <x v="7"/>
    <x v="14"/>
  </r>
  <r>
    <n v="874"/>
    <x v="853"/>
    <s v="Managed discrete parallelism"/>
    <n v="40200"/>
    <n v="139468"/>
    <n v="3.4693532338308457"/>
    <x v="1"/>
    <n v="4358"/>
    <n v="71913"/>
    <x v="1"/>
    <s v="USD"/>
    <n v="1271998800"/>
    <n v="1275282000"/>
    <b v="0"/>
    <b v="1"/>
    <x v="14"/>
    <x v="7"/>
    <x v="14"/>
  </r>
  <r>
    <n v="875"/>
    <x v="854"/>
    <s v="Implemented tangible approach"/>
    <n v="7900"/>
    <n v="5465"/>
    <n v="0.6917721518987342"/>
    <x v="0"/>
    <n v="67"/>
    <n v="2766"/>
    <x v="1"/>
    <s v="USD"/>
    <n v="1294898400"/>
    <n v="1294984800"/>
    <b v="0"/>
    <b v="0"/>
    <x v="1"/>
    <x v="1"/>
    <x v="1"/>
  </r>
  <r>
    <n v="876"/>
    <x v="855"/>
    <s v="Re-engineered encompassing definition"/>
    <n v="8300"/>
    <n v="2111"/>
    <n v="0.25433734939759034"/>
    <x v="0"/>
    <n v="57"/>
    <n v="1084"/>
    <x v="0"/>
    <s v="CAD"/>
    <n v="1559970000"/>
    <n v="1562043600"/>
    <b v="0"/>
    <b v="0"/>
    <x v="14"/>
    <x v="7"/>
    <x v="14"/>
  </r>
  <r>
    <n v="877"/>
    <x v="856"/>
    <s v="Multi-lateral uniform collaboration"/>
    <n v="163600"/>
    <n v="126628"/>
    <n v="0.77400977995110021"/>
    <x v="0"/>
    <n v="1229"/>
    <n v="63928.5"/>
    <x v="1"/>
    <s v="USD"/>
    <n v="1469509200"/>
    <n v="1469595600"/>
    <b v="0"/>
    <b v="0"/>
    <x v="0"/>
    <x v="0"/>
    <x v="0"/>
  </r>
  <r>
    <n v="878"/>
    <x v="857"/>
    <s v="Enterprise-wide foreground paradigm"/>
    <n v="2700"/>
    <n v="1012"/>
    <n v="0.37481481481481482"/>
    <x v="0"/>
    <n v="12"/>
    <n v="512"/>
    <x v="6"/>
    <s v="EUR"/>
    <n v="1579068000"/>
    <n v="1581141600"/>
    <b v="0"/>
    <b v="0"/>
    <x v="16"/>
    <x v="1"/>
    <x v="16"/>
  </r>
  <r>
    <n v="879"/>
    <x v="858"/>
    <s v="Stand-alone incremental parallelism"/>
    <n v="1000"/>
    <n v="5438"/>
    <n v="5.4379999999999997"/>
    <x v="1"/>
    <n v="53"/>
    <n v="2745.5"/>
    <x v="1"/>
    <s v="USD"/>
    <n v="1487743200"/>
    <n v="1488520800"/>
    <b v="0"/>
    <b v="0"/>
    <x v="9"/>
    <x v="5"/>
    <x v="9"/>
  </r>
  <r>
    <n v="880"/>
    <x v="859"/>
    <s v="Persevering 5thgeneration throughput"/>
    <n v="84500"/>
    <n v="193101"/>
    <n v="2.2852189349112426"/>
    <x v="1"/>
    <n v="2414"/>
    <n v="97757.5"/>
    <x v="1"/>
    <s v="USD"/>
    <n v="1563685200"/>
    <n v="1563858000"/>
    <b v="0"/>
    <b v="0"/>
    <x v="5"/>
    <x v="1"/>
    <x v="5"/>
  </r>
  <r>
    <n v="881"/>
    <x v="860"/>
    <s v="Implemented object-oriented synergy"/>
    <n v="81300"/>
    <n v="31665"/>
    <n v="0.38948339483394834"/>
    <x v="0"/>
    <n v="452"/>
    <n v="16058.5"/>
    <x v="1"/>
    <s v="USD"/>
    <n v="1436418000"/>
    <n v="1438923600"/>
    <b v="0"/>
    <b v="1"/>
    <x v="3"/>
    <x v="3"/>
    <x v="3"/>
  </r>
  <r>
    <n v="882"/>
    <x v="861"/>
    <s v="Balanced demand-driven definition"/>
    <n v="800"/>
    <n v="2960"/>
    <n v="3.7"/>
    <x v="1"/>
    <n v="80"/>
    <n v="1520"/>
    <x v="1"/>
    <s v="USD"/>
    <n v="1421820000"/>
    <n v="1422165600"/>
    <b v="0"/>
    <b v="0"/>
    <x v="3"/>
    <x v="3"/>
    <x v="3"/>
  </r>
  <r>
    <n v="883"/>
    <x v="862"/>
    <s v="Customer-focused mobile Graphic Interface"/>
    <n v="3400"/>
    <n v="8089"/>
    <n v="2.3791176470588233"/>
    <x v="1"/>
    <n v="193"/>
    <n v="4141"/>
    <x v="1"/>
    <s v="USD"/>
    <n v="1274763600"/>
    <n v="1277874000"/>
    <b v="0"/>
    <b v="0"/>
    <x v="12"/>
    <x v="4"/>
    <x v="12"/>
  </r>
  <r>
    <n v="884"/>
    <x v="863"/>
    <s v="Horizontal secondary interface"/>
    <n v="170800"/>
    <n v="109374"/>
    <n v="0.64036299765807958"/>
    <x v="0"/>
    <n v="1886"/>
    <n v="55630"/>
    <x v="1"/>
    <s v="USD"/>
    <n v="1399179600"/>
    <n v="1399352400"/>
    <b v="0"/>
    <b v="1"/>
    <x v="3"/>
    <x v="3"/>
    <x v="3"/>
  </r>
  <r>
    <n v="885"/>
    <x v="864"/>
    <s v="Virtual analyzing collaboration"/>
    <n v="1800"/>
    <n v="2129"/>
    <n v="1.1827777777777777"/>
    <x v="1"/>
    <n v="52"/>
    <n v="1090.5"/>
    <x v="1"/>
    <s v="USD"/>
    <n v="1275800400"/>
    <n v="1279083600"/>
    <b v="0"/>
    <b v="0"/>
    <x v="3"/>
    <x v="3"/>
    <x v="3"/>
  </r>
  <r>
    <n v="886"/>
    <x v="865"/>
    <s v="Multi-tiered explicit focus group"/>
    <n v="150600"/>
    <n v="127745"/>
    <n v="0.84824037184594958"/>
    <x v="0"/>
    <n v="1825"/>
    <n v="64785"/>
    <x v="1"/>
    <s v="USD"/>
    <n v="1282798800"/>
    <n v="1284354000"/>
    <b v="0"/>
    <b v="0"/>
    <x v="7"/>
    <x v="1"/>
    <x v="7"/>
  </r>
  <r>
    <n v="887"/>
    <x v="866"/>
    <s v="Multi-layered systematic knowledgebase"/>
    <n v="7800"/>
    <n v="2289"/>
    <n v="0.29346153846153844"/>
    <x v="0"/>
    <n v="31"/>
    <n v="1160"/>
    <x v="1"/>
    <s v="USD"/>
    <n v="1437109200"/>
    <n v="1441170000"/>
    <b v="0"/>
    <b v="1"/>
    <x v="3"/>
    <x v="3"/>
    <x v="3"/>
  </r>
  <r>
    <n v="888"/>
    <x v="867"/>
    <s v="Reverse-engineered uniform knowledge user"/>
    <n v="5800"/>
    <n v="12174"/>
    <n v="2.0989655172413793"/>
    <x v="1"/>
    <n v="290"/>
    <n v="6232"/>
    <x v="1"/>
    <s v="USD"/>
    <n v="1491886800"/>
    <n v="1493528400"/>
    <b v="0"/>
    <b v="0"/>
    <x v="3"/>
    <x v="3"/>
    <x v="3"/>
  </r>
  <r>
    <n v="889"/>
    <x v="868"/>
    <s v="Secured dynamic capacity"/>
    <n v="5600"/>
    <n v="9508"/>
    <n v="1.697857142857143"/>
    <x v="1"/>
    <n v="122"/>
    <n v="4815"/>
    <x v="1"/>
    <s v="USD"/>
    <n v="1394600400"/>
    <n v="1395205200"/>
    <b v="0"/>
    <b v="1"/>
    <x v="5"/>
    <x v="1"/>
    <x v="5"/>
  </r>
  <r>
    <n v="890"/>
    <x v="869"/>
    <s v="Devolved foreground throughput"/>
    <n v="134400"/>
    <n v="155849"/>
    <n v="1.1595907738095239"/>
    <x v="1"/>
    <n v="1470"/>
    <n v="78659.5"/>
    <x v="1"/>
    <s v="USD"/>
    <n v="1561352400"/>
    <n v="1561438800"/>
    <b v="0"/>
    <b v="0"/>
    <x v="7"/>
    <x v="1"/>
    <x v="7"/>
  </r>
  <r>
    <n v="891"/>
    <x v="870"/>
    <s v="Synchronized demand-driven infrastructure"/>
    <n v="3000"/>
    <n v="7758"/>
    <n v="2.5859999999999999"/>
    <x v="1"/>
    <n v="165"/>
    <n v="3961.5"/>
    <x v="0"/>
    <s v="CAD"/>
    <n v="1322892000"/>
    <n v="1326693600"/>
    <b v="0"/>
    <b v="0"/>
    <x v="4"/>
    <x v="4"/>
    <x v="4"/>
  </r>
  <r>
    <n v="892"/>
    <x v="871"/>
    <s v="Realigned discrete structure"/>
    <n v="6000"/>
    <n v="13835"/>
    <n v="2.3058333333333332"/>
    <x v="1"/>
    <n v="182"/>
    <n v="7008.5"/>
    <x v="1"/>
    <s v="USD"/>
    <n v="1274418000"/>
    <n v="1277960400"/>
    <b v="0"/>
    <b v="0"/>
    <x v="18"/>
    <x v="5"/>
    <x v="18"/>
  </r>
  <r>
    <n v="893"/>
    <x v="872"/>
    <s v="Progressive grid-enabled website"/>
    <n v="8400"/>
    <n v="10770"/>
    <n v="1.2821428571428573"/>
    <x v="1"/>
    <n v="199"/>
    <n v="5484.5"/>
    <x v="6"/>
    <s v="EUR"/>
    <n v="1434344400"/>
    <n v="1434690000"/>
    <b v="0"/>
    <b v="1"/>
    <x v="4"/>
    <x v="4"/>
    <x v="4"/>
  </r>
  <r>
    <n v="894"/>
    <x v="873"/>
    <s v="Organic cohesive neural-net"/>
    <n v="1700"/>
    <n v="3208"/>
    <n v="1.8870588235294117"/>
    <x v="1"/>
    <n v="56"/>
    <n v="1632"/>
    <x v="4"/>
    <s v="GBP"/>
    <n v="1373518800"/>
    <n v="1376110800"/>
    <b v="0"/>
    <b v="1"/>
    <x v="19"/>
    <x v="4"/>
    <x v="19"/>
  </r>
  <r>
    <n v="895"/>
    <x v="874"/>
    <s v="Integrated demand-driven info-mediaries"/>
    <n v="159800"/>
    <n v="11108"/>
    <n v="6.9511889862327911E-2"/>
    <x v="0"/>
    <n v="107"/>
    <n v="5607.5"/>
    <x v="1"/>
    <s v="USD"/>
    <n v="1517637600"/>
    <n v="1518415200"/>
    <b v="0"/>
    <b v="0"/>
    <x v="3"/>
    <x v="3"/>
    <x v="3"/>
  </r>
  <r>
    <n v="896"/>
    <x v="875"/>
    <s v="Reverse-engineered client-server extranet"/>
    <n v="19800"/>
    <n v="153338"/>
    <n v="7.7443434343434348"/>
    <x v="1"/>
    <n v="1460"/>
    <n v="77399"/>
    <x v="2"/>
    <s v="AUD"/>
    <n v="1310619600"/>
    <n v="1310878800"/>
    <b v="0"/>
    <b v="1"/>
    <x v="0"/>
    <x v="0"/>
    <x v="0"/>
  </r>
  <r>
    <n v="897"/>
    <x v="876"/>
    <s v="Organized discrete encoding"/>
    <n v="8800"/>
    <n v="2437"/>
    <n v="0.27693181818181817"/>
    <x v="0"/>
    <n v="27"/>
    <n v="1232"/>
    <x v="1"/>
    <s v="USD"/>
    <n v="1556427600"/>
    <n v="1556600400"/>
    <b v="0"/>
    <b v="0"/>
    <x v="3"/>
    <x v="3"/>
    <x v="3"/>
  </r>
  <r>
    <n v="898"/>
    <x v="877"/>
    <s v="Balanced regional flexibility"/>
    <n v="179100"/>
    <n v="93991"/>
    <n v="0.52479620323841425"/>
    <x v="0"/>
    <n v="1221"/>
    <n v="47606"/>
    <x v="1"/>
    <s v="USD"/>
    <n v="1576476000"/>
    <n v="1576994400"/>
    <b v="0"/>
    <b v="0"/>
    <x v="4"/>
    <x v="4"/>
    <x v="4"/>
  </r>
  <r>
    <n v="899"/>
    <x v="878"/>
    <s v="Implemented multimedia time-frame"/>
    <n v="3100"/>
    <n v="12620"/>
    <n v="4.0709677419354842"/>
    <x v="1"/>
    <n v="123"/>
    <n v="6371.5"/>
    <x v="5"/>
    <s v="CHF"/>
    <n v="1381122000"/>
    <n v="1382677200"/>
    <b v="0"/>
    <b v="0"/>
    <x v="17"/>
    <x v="1"/>
    <x v="17"/>
  </r>
  <r>
    <n v="900"/>
    <x v="879"/>
    <s v="Enhanced uniform service-desk"/>
    <n v="100"/>
    <n v="2"/>
    <n v="0.02"/>
    <x v="0"/>
    <n v="1"/>
    <n v="1.5"/>
    <x v="1"/>
    <s v="USD"/>
    <n v="1411102800"/>
    <n v="1411189200"/>
    <b v="0"/>
    <b v="1"/>
    <x v="2"/>
    <x v="2"/>
    <x v="2"/>
  </r>
  <r>
    <n v="901"/>
    <x v="880"/>
    <s v="Versatile bottom-line definition"/>
    <n v="5600"/>
    <n v="8746"/>
    <n v="1.5617857142857143"/>
    <x v="1"/>
    <n v="159"/>
    <n v="4452.5"/>
    <x v="1"/>
    <s v="USD"/>
    <n v="1531803600"/>
    <n v="1534654800"/>
    <b v="0"/>
    <b v="1"/>
    <x v="1"/>
    <x v="1"/>
    <x v="1"/>
  </r>
  <r>
    <n v="902"/>
    <x v="881"/>
    <s v="Integrated bifurcated software"/>
    <n v="1400"/>
    <n v="3534"/>
    <n v="2.5242857142857145"/>
    <x v="1"/>
    <n v="110"/>
    <n v="1822"/>
    <x v="1"/>
    <s v="USD"/>
    <n v="1454133600"/>
    <n v="1457762400"/>
    <b v="0"/>
    <b v="0"/>
    <x v="2"/>
    <x v="2"/>
    <x v="2"/>
  </r>
  <r>
    <n v="903"/>
    <x v="882"/>
    <s v="Assimilated next generation instruction set"/>
    <n v="41000"/>
    <n v="709"/>
    <n v="1.729268292682927E-2"/>
    <x v="2"/>
    <n v="14"/>
    <n v="361.5"/>
    <x v="1"/>
    <s v="USD"/>
    <n v="1336194000"/>
    <n v="1337490000"/>
    <b v="0"/>
    <b v="1"/>
    <x v="9"/>
    <x v="5"/>
    <x v="9"/>
  </r>
  <r>
    <n v="904"/>
    <x v="883"/>
    <s v="Digitized foreground array"/>
    <n v="6500"/>
    <n v="795"/>
    <n v="0.12230769230769231"/>
    <x v="0"/>
    <n v="16"/>
    <n v="405.5"/>
    <x v="1"/>
    <s v="USD"/>
    <n v="1349326800"/>
    <n v="1349672400"/>
    <b v="0"/>
    <b v="0"/>
    <x v="15"/>
    <x v="5"/>
    <x v="15"/>
  </r>
  <r>
    <n v="905"/>
    <x v="884"/>
    <s v="Re-engineered clear-thinking project"/>
    <n v="7900"/>
    <n v="12955"/>
    <n v="1.6398734177215191"/>
    <x v="1"/>
    <n v="236"/>
    <n v="6595.5"/>
    <x v="1"/>
    <s v="USD"/>
    <n v="1379566800"/>
    <n v="1379826000"/>
    <b v="0"/>
    <b v="0"/>
    <x v="3"/>
    <x v="3"/>
    <x v="3"/>
  </r>
  <r>
    <n v="906"/>
    <x v="885"/>
    <s v="Implemented even-keeled standardization"/>
    <n v="5500"/>
    <n v="8964"/>
    <n v="1.6298181818181818"/>
    <x v="1"/>
    <n v="191"/>
    <n v="4577.5"/>
    <x v="1"/>
    <s v="USD"/>
    <n v="1494651600"/>
    <n v="1497762000"/>
    <b v="1"/>
    <b v="1"/>
    <x v="4"/>
    <x v="4"/>
    <x v="4"/>
  </r>
  <r>
    <n v="907"/>
    <x v="886"/>
    <s v="Quality-focused asymmetric adapter"/>
    <n v="9100"/>
    <n v="1843"/>
    <n v="0.20252747252747252"/>
    <x v="0"/>
    <n v="41"/>
    <n v="942"/>
    <x v="1"/>
    <s v="USD"/>
    <n v="1303880400"/>
    <n v="1304485200"/>
    <b v="0"/>
    <b v="0"/>
    <x v="3"/>
    <x v="3"/>
    <x v="3"/>
  </r>
  <r>
    <n v="908"/>
    <x v="887"/>
    <s v="Networked intangible help-desk"/>
    <n v="38200"/>
    <n v="121950"/>
    <n v="3.1924083769633507"/>
    <x v="1"/>
    <n v="3934"/>
    <n v="62942"/>
    <x v="1"/>
    <s v="USD"/>
    <n v="1335934800"/>
    <n v="1336885200"/>
    <b v="0"/>
    <b v="0"/>
    <x v="11"/>
    <x v="6"/>
    <x v="11"/>
  </r>
  <r>
    <n v="909"/>
    <x v="888"/>
    <s v="Synchronized attitude-oriented frame"/>
    <n v="1800"/>
    <n v="8621"/>
    <n v="4.7894444444444444"/>
    <x v="1"/>
    <n v="80"/>
    <n v="4350.5"/>
    <x v="0"/>
    <s v="CAD"/>
    <n v="1528088400"/>
    <n v="1530421200"/>
    <b v="0"/>
    <b v="1"/>
    <x v="3"/>
    <x v="3"/>
    <x v="3"/>
  </r>
  <r>
    <n v="910"/>
    <x v="889"/>
    <s v="Proactive incremental architecture"/>
    <n v="154500"/>
    <n v="30215"/>
    <n v="0.19556634304207121"/>
    <x v="3"/>
    <n v="296"/>
    <n v="15255.5"/>
    <x v="1"/>
    <s v="USD"/>
    <n v="1421906400"/>
    <n v="1421992800"/>
    <b v="0"/>
    <b v="0"/>
    <x v="3"/>
    <x v="3"/>
    <x v="3"/>
  </r>
  <r>
    <n v="911"/>
    <x v="890"/>
    <s v="Cloned responsive standardization"/>
    <n v="5800"/>
    <n v="11539"/>
    <n v="1.9894827586206896"/>
    <x v="1"/>
    <n v="462"/>
    <n v="6000.5"/>
    <x v="1"/>
    <s v="USD"/>
    <n v="1568005200"/>
    <n v="1568178000"/>
    <b v="1"/>
    <b v="0"/>
    <x v="2"/>
    <x v="2"/>
    <x v="2"/>
  </r>
  <r>
    <n v="912"/>
    <x v="891"/>
    <s v="Reduced bifurcated pricing structure"/>
    <n v="1800"/>
    <n v="14310"/>
    <n v="7.95"/>
    <x v="1"/>
    <n v="179"/>
    <n v="7244.5"/>
    <x v="1"/>
    <s v="USD"/>
    <n v="1346821200"/>
    <n v="1347944400"/>
    <b v="1"/>
    <b v="0"/>
    <x v="6"/>
    <x v="4"/>
    <x v="6"/>
  </r>
  <r>
    <n v="913"/>
    <x v="892"/>
    <s v="Re-engineered asymmetric challenge"/>
    <n v="70200"/>
    <n v="35536"/>
    <n v="0.50621082621082625"/>
    <x v="0"/>
    <n v="523"/>
    <n v="18029.5"/>
    <x v="2"/>
    <s v="AUD"/>
    <n v="1557637200"/>
    <n v="1558760400"/>
    <b v="0"/>
    <b v="0"/>
    <x v="6"/>
    <x v="4"/>
    <x v="6"/>
  </r>
  <r>
    <n v="914"/>
    <x v="893"/>
    <s v="Diverse client-driven conglomeration"/>
    <n v="6400"/>
    <n v="3676"/>
    <n v="0.57437499999999997"/>
    <x v="0"/>
    <n v="141"/>
    <n v="1908.5"/>
    <x v="4"/>
    <s v="GBP"/>
    <n v="1375592400"/>
    <n v="1376629200"/>
    <b v="0"/>
    <b v="0"/>
    <x v="3"/>
    <x v="3"/>
    <x v="3"/>
  </r>
  <r>
    <n v="915"/>
    <x v="894"/>
    <s v="Configurable upward-trending solution"/>
    <n v="125900"/>
    <n v="195936"/>
    <n v="1.5562827640984909"/>
    <x v="1"/>
    <n v="1866"/>
    <n v="98901"/>
    <x v="4"/>
    <s v="GBP"/>
    <n v="1503982800"/>
    <n v="1504760400"/>
    <b v="0"/>
    <b v="0"/>
    <x v="19"/>
    <x v="4"/>
    <x v="19"/>
  </r>
  <r>
    <n v="916"/>
    <x v="895"/>
    <s v="Persistent bandwidth-monitored framework"/>
    <n v="3700"/>
    <n v="1343"/>
    <n v="0.36297297297297298"/>
    <x v="0"/>
    <n v="52"/>
    <n v="697.5"/>
    <x v="1"/>
    <s v="USD"/>
    <n v="1418882400"/>
    <n v="1419660000"/>
    <b v="0"/>
    <b v="0"/>
    <x v="14"/>
    <x v="7"/>
    <x v="14"/>
  </r>
  <r>
    <n v="917"/>
    <x v="896"/>
    <s v="Polarized discrete product"/>
    <n v="3600"/>
    <n v="2097"/>
    <n v="0.58250000000000002"/>
    <x v="2"/>
    <n v="27"/>
    <n v="1062"/>
    <x v="4"/>
    <s v="GBP"/>
    <n v="1309237200"/>
    <n v="1311310800"/>
    <b v="0"/>
    <b v="1"/>
    <x v="12"/>
    <x v="4"/>
    <x v="12"/>
  </r>
  <r>
    <n v="918"/>
    <x v="897"/>
    <s v="Seamless dynamic website"/>
    <n v="3800"/>
    <n v="9021"/>
    <n v="2.3739473684210526"/>
    <x v="1"/>
    <n v="156"/>
    <n v="4588.5"/>
    <x v="5"/>
    <s v="CHF"/>
    <n v="1343365200"/>
    <n v="1344315600"/>
    <b v="0"/>
    <b v="0"/>
    <x v="15"/>
    <x v="5"/>
    <x v="15"/>
  </r>
  <r>
    <n v="919"/>
    <x v="898"/>
    <s v="Extended multimedia firmware"/>
    <n v="35600"/>
    <n v="20915"/>
    <n v="0.58750000000000002"/>
    <x v="0"/>
    <n v="225"/>
    <n v="10570"/>
    <x v="2"/>
    <s v="AUD"/>
    <n v="1507957200"/>
    <n v="1510725600"/>
    <b v="0"/>
    <b v="1"/>
    <x v="3"/>
    <x v="3"/>
    <x v="3"/>
  </r>
  <r>
    <n v="920"/>
    <x v="899"/>
    <s v="Versatile directional project"/>
    <n v="5300"/>
    <n v="9676"/>
    <n v="1.8256603773584905"/>
    <x v="1"/>
    <n v="255"/>
    <n v="4965.5"/>
    <x v="1"/>
    <s v="USD"/>
    <n v="1549519200"/>
    <n v="1551247200"/>
    <b v="1"/>
    <b v="0"/>
    <x v="10"/>
    <x v="4"/>
    <x v="10"/>
  </r>
  <r>
    <n v="921"/>
    <x v="900"/>
    <s v="Profound directional knowledge user"/>
    <n v="160400"/>
    <n v="1210"/>
    <n v="7.5436408977556111E-3"/>
    <x v="0"/>
    <n v="38"/>
    <n v="624"/>
    <x v="1"/>
    <s v="USD"/>
    <n v="1329026400"/>
    <n v="1330236000"/>
    <b v="0"/>
    <b v="0"/>
    <x v="2"/>
    <x v="2"/>
    <x v="2"/>
  </r>
  <r>
    <n v="922"/>
    <x v="901"/>
    <s v="Ameliorated logistical capability"/>
    <n v="51400"/>
    <n v="90440"/>
    <n v="1.7595330739299611"/>
    <x v="1"/>
    <n v="2261"/>
    <n v="46350.5"/>
    <x v="1"/>
    <s v="USD"/>
    <n v="1544335200"/>
    <n v="1545112800"/>
    <b v="0"/>
    <b v="1"/>
    <x v="21"/>
    <x v="1"/>
    <x v="21"/>
  </r>
  <r>
    <n v="923"/>
    <x v="902"/>
    <s v="Sharable discrete definition"/>
    <n v="1700"/>
    <n v="4044"/>
    <n v="2.3788235294117648"/>
    <x v="1"/>
    <n v="40"/>
    <n v="2042"/>
    <x v="1"/>
    <s v="USD"/>
    <n v="1279083600"/>
    <n v="1279170000"/>
    <b v="0"/>
    <b v="0"/>
    <x v="3"/>
    <x v="3"/>
    <x v="3"/>
  </r>
  <r>
    <n v="924"/>
    <x v="903"/>
    <s v="User-friendly next generation core"/>
    <n v="39400"/>
    <n v="192292"/>
    <n v="4.8805076142131982"/>
    <x v="1"/>
    <n v="2289"/>
    <n v="97290.5"/>
    <x v="6"/>
    <s v="EUR"/>
    <n v="1572498000"/>
    <n v="1573452000"/>
    <b v="0"/>
    <b v="0"/>
    <x v="3"/>
    <x v="3"/>
    <x v="3"/>
  </r>
  <r>
    <n v="925"/>
    <x v="904"/>
    <s v="Profit-focused empowering system engine"/>
    <n v="3000"/>
    <n v="6722"/>
    <n v="2.2406666666666668"/>
    <x v="1"/>
    <n v="65"/>
    <n v="3393.5"/>
    <x v="1"/>
    <s v="USD"/>
    <n v="1506056400"/>
    <n v="1507093200"/>
    <b v="0"/>
    <b v="0"/>
    <x v="3"/>
    <x v="3"/>
    <x v="3"/>
  </r>
  <r>
    <n v="926"/>
    <x v="905"/>
    <s v="Synchronized cohesive encoding"/>
    <n v="8700"/>
    <n v="1577"/>
    <n v="0.18126436781609195"/>
    <x v="0"/>
    <n v="15"/>
    <n v="796"/>
    <x v="1"/>
    <s v="USD"/>
    <n v="1463029200"/>
    <n v="1463374800"/>
    <b v="0"/>
    <b v="0"/>
    <x v="0"/>
    <x v="0"/>
    <x v="0"/>
  </r>
  <r>
    <n v="927"/>
    <x v="906"/>
    <s v="Synergistic dynamic utilization"/>
    <n v="7200"/>
    <n v="3301"/>
    <n v="0.45847222222222223"/>
    <x v="0"/>
    <n v="37"/>
    <n v="1669"/>
    <x v="1"/>
    <s v="USD"/>
    <n v="1342069200"/>
    <n v="1344574800"/>
    <b v="0"/>
    <b v="0"/>
    <x v="3"/>
    <x v="3"/>
    <x v="3"/>
  </r>
  <r>
    <n v="928"/>
    <x v="907"/>
    <s v="Triple-buffered bi-directional model"/>
    <n v="167400"/>
    <n v="196386"/>
    <n v="1.1731541218637993"/>
    <x v="1"/>
    <n v="3777"/>
    <n v="100081.5"/>
    <x v="6"/>
    <s v="EUR"/>
    <n v="1388296800"/>
    <n v="1389074400"/>
    <b v="0"/>
    <b v="0"/>
    <x v="2"/>
    <x v="2"/>
    <x v="2"/>
  </r>
  <r>
    <n v="929"/>
    <x v="908"/>
    <s v="Polarized tertiary function"/>
    <n v="5500"/>
    <n v="11952"/>
    <n v="2.173090909090909"/>
    <x v="1"/>
    <n v="184"/>
    <n v="6068"/>
    <x v="4"/>
    <s v="GBP"/>
    <n v="1493787600"/>
    <n v="1494997200"/>
    <b v="0"/>
    <b v="0"/>
    <x v="3"/>
    <x v="3"/>
    <x v="3"/>
  </r>
  <r>
    <n v="930"/>
    <x v="909"/>
    <s v="Configurable fault-tolerant structure"/>
    <n v="3500"/>
    <n v="3930"/>
    <n v="1.1228571428571428"/>
    <x v="1"/>
    <n v="85"/>
    <n v="2007.5"/>
    <x v="1"/>
    <s v="USD"/>
    <n v="1424844000"/>
    <n v="1425448800"/>
    <b v="0"/>
    <b v="1"/>
    <x v="3"/>
    <x v="3"/>
    <x v="3"/>
  </r>
  <r>
    <n v="931"/>
    <x v="910"/>
    <s v="Digitized 24/7 budgetary management"/>
    <n v="7900"/>
    <n v="5729"/>
    <n v="0.72518987341772156"/>
    <x v="0"/>
    <n v="112"/>
    <n v="2920.5"/>
    <x v="1"/>
    <s v="USD"/>
    <n v="1403931600"/>
    <n v="1404104400"/>
    <b v="0"/>
    <b v="1"/>
    <x v="3"/>
    <x v="3"/>
    <x v="3"/>
  </r>
  <r>
    <n v="932"/>
    <x v="911"/>
    <s v="Stand-alone zero tolerance algorithm"/>
    <n v="2300"/>
    <n v="4883"/>
    <n v="2.1230434782608696"/>
    <x v="1"/>
    <n v="144"/>
    <n v="2513.5"/>
    <x v="1"/>
    <s v="USD"/>
    <n v="1394514000"/>
    <n v="1394773200"/>
    <b v="0"/>
    <b v="0"/>
    <x v="1"/>
    <x v="1"/>
    <x v="1"/>
  </r>
  <r>
    <n v="933"/>
    <x v="912"/>
    <s v="Implemented tangible support"/>
    <n v="73000"/>
    <n v="175015"/>
    <n v="2.3974657534246577"/>
    <x v="1"/>
    <n v="1902"/>
    <n v="88458.5"/>
    <x v="1"/>
    <s v="USD"/>
    <n v="1365397200"/>
    <n v="1366520400"/>
    <b v="0"/>
    <b v="0"/>
    <x v="3"/>
    <x v="3"/>
    <x v="3"/>
  </r>
  <r>
    <n v="934"/>
    <x v="913"/>
    <s v="Reactive radical framework"/>
    <n v="6200"/>
    <n v="11280"/>
    <n v="1.8193548387096774"/>
    <x v="1"/>
    <n v="105"/>
    <n v="5692.5"/>
    <x v="1"/>
    <s v="USD"/>
    <n v="1456120800"/>
    <n v="1456639200"/>
    <b v="0"/>
    <b v="0"/>
    <x v="3"/>
    <x v="3"/>
    <x v="3"/>
  </r>
  <r>
    <n v="935"/>
    <x v="914"/>
    <s v="Object-based full-range knowledge user"/>
    <n v="6100"/>
    <n v="10012"/>
    <n v="1.6413114754098361"/>
    <x v="1"/>
    <n v="132"/>
    <n v="5072"/>
    <x v="1"/>
    <s v="USD"/>
    <n v="1437714000"/>
    <n v="1438318800"/>
    <b v="0"/>
    <b v="0"/>
    <x v="3"/>
    <x v="3"/>
    <x v="3"/>
  </r>
  <r>
    <n v="936"/>
    <x v="591"/>
    <s v="Enhanced composite contingency"/>
    <n v="103200"/>
    <n v="1690"/>
    <n v="1.6375968992248063E-2"/>
    <x v="0"/>
    <n v="21"/>
    <n v="855.5"/>
    <x v="1"/>
    <s v="USD"/>
    <n v="1563771600"/>
    <n v="1564030800"/>
    <b v="1"/>
    <b v="0"/>
    <x v="3"/>
    <x v="3"/>
    <x v="3"/>
  </r>
  <r>
    <n v="937"/>
    <x v="915"/>
    <s v="Cloned fresh-thinking model"/>
    <n v="171000"/>
    <n v="84891"/>
    <n v="0.49643859649122807"/>
    <x v="3"/>
    <n v="976"/>
    <n v="42933.5"/>
    <x v="1"/>
    <s v="USD"/>
    <n v="1448517600"/>
    <n v="1449295200"/>
    <b v="0"/>
    <b v="0"/>
    <x v="4"/>
    <x v="4"/>
    <x v="4"/>
  </r>
  <r>
    <n v="938"/>
    <x v="916"/>
    <s v="Total dedicated benchmark"/>
    <n v="9200"/>
    <n v="10093"/>
    <n v="1.0970652173913042"/>
    <x v="1"/>
    <n v="96"/>
    <n v="5094.5"/>
    <x v="1"/>
    <s v="USD"/>
    <n v="1528779600"/>
    <n v="1531890000"/>
    <b v="0"/>
    <b v="1"/>
    <x v="13"/>
    <x v="5"/>
    <x v="13"/>
  </r>
  <r>
    <n v="939"/>
    <x v="917"/>
    <s v="Streamlined human-resource Graphic Interface"/>
    <n v="7800"/>
    <n v="3839"/>
    <n v="0.49217948717948717"/>
    <x v="0"/>
    <n v="67"/>
    <n v="1953"/>
    <x v="1"/>
    <s v="USD"/>
    <n v="1304744400"/>
    <n v="1306213200"/>
    <b v="0"/>
    <b v="1"/>
    <x v="11"/>
    <x v="6"/>
    <x v="11"/>
  </r>
  <r>
    <n v="940"/>
    <x v="918"/>
    <s v="Upgradable analyzing core"/>
    <n v="9900"/>
    <n v="6161"/>
    <n v="0.62232323232323228"/>
    <x v="2"/>
    <n v="66"/>
    <n v="3113.5"/>
    <x v="0"/>
    <s v="CAD"/>
    <n v="1354341600"/>
    <n v="1356242400"/>
    <b v="0"/>
    <b v="0"/>
    <x v="2"/>
    <x v="2"/>
    <x v="2"/>
  </r>
  <r>
    <n v="941"/>
    <x v="919"/>
    <s v="Profound exuding pricing structure"/>
    <n v="43000"/>
    <n v="5615"/>
    <n v="0.1305813953488372"/>
    <x v="0"/>
    <n v="78"/>
    <n v="2846.5"/>
    <x v="1"/>
    <s v="USD"/>
    <n v="1294552800"/>
    <n v="1297576800"/>
    <b v="1"/>
    <b v="0"/>
    <x v="3"/>
    <x v="3"/>
    <x v="3"/>
  </r>
  <r>
    <n v="942"/>
    <x v="916"/>
    <s v="Horizontal optimizing model"/>
    <n v="9600"/>
    <n v="6205"/>
    <n v="0.64635416666666667"/>
    <x v="0"/>
    <n v="67"/>
    <n v="3136"/>
    <x v="2"/>
    <s v="AUD"/>
    <n v="1295935200"/>
    <n v="1296194400"/>
    <b v="0"/>
    <b v="0"/>
    <x v="3"/>
    <x v="3"/>
    <x v="3"/>
  </r>
  <r>
    <n v="943"/>
    <x v="920"/>
    <s v="Synchronized fault-tolerant algorithm"/>
    <n v="7500"/>
    <n v="11969"/>
    <n v="1.5958666666666668"/>
    <x v="1"/>
    <n v="114"/>
    <n v="6041.5"/>
    <x v="1"/>
    <s v="USD"/>
    <n v="1411534800"/>
    <n v="1414558800"/>
    <b v="0"/>
    <b v="0"/>
    <x v="0"/>
    <x v="0"/>
    <x v="0"/>
  </r>
  <r>
    <n v="944"/>
    <x v="921"/>
    <s v="Streamlined 5thgeneration intranet"/>
    <n v="10000"/>
    <n v="8142"/>
    <n v="0.81420000000000003"/>
    <x v="0"/>
    <n v="263"/>
    <n v="4202.5"/>
    <x v="2"/>
    <s v="AUD"/>
    <n v="1486706400"/>
    <n v="1488348000"/>
    <b v="0"/>
    <b v="0"/>
    <x v="14"/>
    <x v="7"/>
    <x v="14"/>
  </r>
  <r>
    <n v="945"/>
    <x v="922"/>
    <s v="Cross-group clear-thinking task-force"/>
    <n v="172000"/>
    <n v="55805"/>
    <n v="0.32444767441860467"/>
    <x v="0"/>
    <n v="1691"/>
    <n v="28748"/>
    <x v="1"/>
    <s v="USD"/>
    <n v="1333602000"/>
    <n v="1334898000"/>
    <b v="1"/>
    <b v="0"/>
    <x v="14"/>
    <x v="7"/>
    <x v="14"/>
  </r>
  <r>
    <n v="946"/>
    <x v="923"/>
    <s v="Public-key bandwidth-monitored intranet"/>
    <n v="153700"/>
    <n v="15238"/>
    <n v="9.9141184124918666E-2"/>
    <x v="0"/>
    <n v="181"/>
    <n v="7709.5"/>
    <x v="1"/>
    <s v="USD"/>
    <n v="1308200400"/>
    <n v="1308373200"/>
    <b v="0"/>
    <b v="0"/>
    <x v="3"/>
    <x v="3"/>
    <x v="3"/>
  </r>
  <r>
    <n v="947"/>
    <x v="924"/>
    <s v="Upgradable clear-thinking hardware"/>
    <n v="3600"/>
    <n v="961"/>
    <n v="0.26694444444444443"/>
    <x v="0"/>
    <n v="13"/>
    <n v="487"/>
    <x v="1"/>
    <s v="USD"/>
    <n v="1411707600"/>
    <n v="1412312400"/>
    <b v="0"/>
    <b v="0"/>
    <x v="3"/>
    <x v="3"/>
    <x v="3"/>
  </r>
  <r>
    <n v="948"/>
    <x v="925"/>
    <s v="Integrated holistic paradigm"/>
    <n v="9400"/>
    <n v="5918"/>
    <n v="0.62957446808510642"/>
    <x v="3"/>
    <n v="160"/>
    <n v="3039"/>
    <x v="1"/>
    <s v="USD"/>
    <n v="1418364000"/>
    <n v="1419228000"/>
    <b v="1"/>
    <b v="1"/>
    <x v="4"/>
    <x v="4"/>
    <x v="4"/>
  </r>
  <r>
    <n v="949"/>
    <x v="926"/>
    <s v="Seamless clear-thinking conglomeration"/>
    <n v="5900"/>
    <n v="9520"/>
    <n v="1.6135593220338984"/>
    <x v="1"/>
    <n v="203"/>
    <n v="4861.5"/>
    <x v="1"/>
    <s v="USD"/>
    <n v="1429333200"/>
    <n v="1430974800"/>
    <b v="0"/>
    <b v="0"/>
    <x v="2"/>
    <x v="2"/>
    <x v="2"/>
  </r>
  <r>
    <n v="950"/>
    <x v="927"/>
    <s v="Persistent content-based methodology"/>
    <n v="100"/>
    <n v="5"/>
    <n v="0.05"/>
    <x v="0"/>
    <n v="1"/>
    <n v="3"/>
    <x v="1"/>
    <s v="USD"/>
    <n v="1555390800"/>
    <n v="1555822800"/>
    <b v="0"/>
    <b v="1"/>
    <x v="3"/>
    <x v="3"/>
    <x v="3"/>
  </r>
  <r>
    <n v="951"/>
    <x v="928"/>
    <s v="Re-engineered 24hour matrix"/>
    <n v="14500"/>
    <n v="159056"/>
    <n v="10.969379310344827"/>
    <x v="1"/>
    <n v="1559"/>
    <n v="80307.5"/>
    <x v="1"/>
    <s v="USD"/>
    <n v="1482732000"/>
    <n v="1482818400"/>
    <b v="0"/>
    <b v="1"/>
    <x v="1"/>
    <x v="1"/>
    <x v="1"/>
  </r>
  <r>
    <n v="952"/>
    <x v="929"/>
    <s v="Virtual multi-tasking core"/>
    <n v="145500"/>
    <n v="101987"/>
    <n v="0.70094158075601376"/>
    <x v="3"/>
    <n v="2266"/>
    <n v="52126.5"/>
    <x v="1"/>
    <s v="USD"/>
    <n v="1470718800"/>
    <n v="1471928400"/>
    <b v="0"/>
    <b v="0"/>
    <x v="4"/>
    <x v="4"/>
    <x v="4"/>
  </r>
  <r>
    <n v="953"/>
    <x v="930"/>
    <s v="Streamlined fault-tolerant conglomeration"/>
    <n v="3300"/>
    <n v="1980"/>
    <n v="0.6"/>
    <x v="0"/>
    <n v="21"/>
    <n v="1000.5"/>
    <x v="1"/>
    <s v="USD"/>
    <n v="1450591200"/>
    <n v="1453701600"/>
    <b v="0"/>
    <b v="1"/>
    <x v="22"/>
    <x v="4"/>
    <x v="22"/>
  </r>
  <r>
    <n v="954"/>
    <x v="931"/>
    <s v="Enterprise-wide client-driven policy"/>
    <n v="42600"/>
    <n v="156384"/>
    <n v="3.6709859154929578"/>
    <x v="1"/>
    <n v="1548"/>
    <n v="78966"/>
    <x v="2"/>
    <s v="AUD"/>
    <n v="1348290000"/>
    <n v="1350363600"/>
    <b v="0"/>
    <b v="0"/>
    <x v="2"/>
    <x v="2"/>
    <x v="2"/>
  </r>
  <r>
    <n v="955"/>
    <x v="932"/>
    <s v="Function-based next generation emulation"/>
    <n v="700"/>
    <n v="7763"/>
    <n v="11.09"/>
    <x v="1"/>
    <n v="80"/>
    <n v="3921.5"/>
    <x v="1"/>
    <s v="USD"/>
    <n v="1353823200"/>
    <n v="1353996000"/>
    <b v="0"/>
    <b v="0"/>
    <x v="3"/>
    <x v="3"/>
    <x v="3"/>
  </r>
  <r>
    <n v="956"/>
    <x v="933"/>
    <s v="Re-engineered composite focus group"/>
    <n v="187600"/>
    <n v="35698"/>
    <n v="0.19028784648187633"/>
    <x v="0"/>
    <n v="830"/>
    <n v="18264"/>
    <x v="1"/>
    <s v="USD"/>
    <n v="1450764000"/>
    <n v="1451109600"/>
    <b v="0"/>
    <b v="0"/>
    <x v="22"/>
    <x v="4"/>
    <x v="22"/>
  </r>
  <r>
    <n v="957"/>
    <x v="934"/>
    <s v="Profound mission-critical function"/>
    <n v="9800"/>
    <n v="12434"/>
    <n v="1.2687755102040816"/>
    <x v="1"/>
    <n v="131"/>
    <n v="6282.5"/>
    <x v="1"/>
    <s v="USD"/>
    <n v="1329372000"/>
    <n v="1329631200"/>
    <b v="0"/>
    <b v="0"/>
    <x v="3"/>
    <x v="3"/>
    <x v="3"/>
  </r>
  <r>
    <n v="958"/>
    <x v="935"/>
    <s v="De-engineered zero-defect open system"/>
    <n v="1100"/>
    <n v="8081"/>
    <n v="7.3463636363636367"/>
    <x v="1"/>
    <n v="112"/>
    <n v="4096.5"/>
    <x v="1"/>
    <s v="USD"/>
    <n v="1277096400"/>
    <n v="1278997200"/>
    <b v="0"/>
    <b v="0"/>
    <x v="10"/>
    <x v="4"/>
    <x v="10"/>
  </r>
  <r>
    <n v="959"/>
    <x v="936"/>
    <s v="Operative hybrid utilization"/>
    <n v="145000"/>
    <n v="6631"/>
    <n v="4.5731034482758622E-2"/>
    <x v="0"/>
    <n v="130"/>
    <n v="3380.5"/>
    <x v="1"/>
    <s v="USD"/>
    <n v="1277701200"/>
    <n v="1280120400"/>
    <b v="0"/>
    <b v="0"/>
    <x v="18"/>
    <x v="5"/>
    <x v="18"/>
  </r>
  <r>
    <n v="960"/>
    <x v="937"/>
    <s v="Function-based interactive matrix"/>
    <n v="5500"/>
    <n v="4678"/>
    <n v="0.85054545454545449"/>
    <x v="0"/>
    <n v="55"/>
    <n v="2366.5"/>
    <x v="1"/>
    <s v="USD"/>
    <n v="1454911200"/>
    <n v="1458104400"/>
    <b v="0"/>
    <b v="0"/>
    <x v="2"/>
    <x v="2"/>
    <x v="2"/>
  </r>
  <r>
    <n v="961"/>
    <x v="938"/>
    <s v="Optimized content-based collaboration"/>
    <n v="5700"/>
    <n v="6800"/>
    <n v="1.1929824561403508"/>
    <x v="1"/>
    <n v="155"/>
    <n v="3477.5"/>
    <x v="1"/>
    <s v="USD"/>
    <n v="1297922400"/>
    <n v="1298268000"/>
    <b v="0"/>
    <b v="0"/>
    <x v="18"/>
    <x v="5"/>
    <x v="18"/>
  </r>
  <r>
    <n v="962"/>
    <x v="939"/>
    <s v="User-centric cohesive policy"/>
    <n v="3600"/>
    <n v="10657"/>
    <n v="2.9602777777777778"/>
    <x v="1"/>
    <n v="266"/>
    <n v="5461.5"/>
    <x v="1"/>
    <s v="USD"/>
    <n v="1384408800"/>
    <n v="1386223200"/>
    <b v="0"/>
    <b v="0"/>
    <x v="0"/>
    <x v="0"/>
    <x v="0"/>
  </r>
  <r>
    <n v="963"/>
    <x v="940"/>
    <s v="Ergonomic methodical hub"/>
    <n v="5900"/>
    <n v="4997"/>
    <n v="0.84694915254237291"/>
    <x v="0"/>
    <n v="114"/>
    <n v="2555.5"/>
    <x v="6"/>
    <s v="EUR"/>
    <n v="1299304800"/>
    <n v="1299823200"/>
    <b v="0"/>
    <b v="1"/>
    <x v="14"/>
    <x v="7"/>
    <x v="14"/>
  </r>
  <r>
    <n v="964"/>
    <x v="941"/>
    <s v="Devolved disintermediate encryption"/>
    <n v="3700"/>
    <n v="13164"/>
    <n v="3.5578378378378379"/>
    <x v="1"/>
    <n v="155"/>
    <n v="6659.5"/>
    <x v="1"/>
    <s v="USD"/>
    <n v="1431320400"/>
    <n v="1431752400"/>
    <b v="0"/>
    <b v="0"/>
    <x v="3"/>
    <x v="3"/>
    <x v="3"/>
  </r>
  <r>
    <n v="965"/>
    <x v="942"/>
    <s v="Phased clear-thinking policy"/>
    <n v="2200"/>
    <n v="8501"/>
    <n v="3.8640909090909092"/>
    <x v="1"/>
    <n v="207"/>
    <n v="4354"/>
    <x v="4"/>
    <s v="GBP"/>
    <n v="1264399200"/>
    <n v="1267855200"/>
    <b v="0"/>
    <b v="0"/>
    <x v="1"/>
    <x v="1"/>
    <x v="1"/>
  </r>
  <r>
    <n v="966"/>
    <x v="411"/>
    <s v="Seamless solution-oriented capacity"/>
    <n v="1700"/>
    <n v="13468"/>
    <n v="7.9223529411764702"/>
    <x v="1"/>
    <n v="245"/>
    <n v="6856.5"/>
    <x v="1"/>
    <s v="USD"/>
    <n v="1497502800"/>
    <n v="1497675600"/>
    <b v="0"/>
    <b v="0"/>
    <x v="3"/>
    <x v="3"/>
    <x v="3"/>
  </r>
  <r>
    <n v="967"/>
    <x v="943"/>
    <s v="Organized human-resource attitude"/>
    <n v="88400"/>
    <n v="121138"/>
    <n v="1.3703393665158372"/>
    <x v="1"/>
    <n v="1573"/>
    <n v="61355.5"/>
    <x v="1"/>
    <s v="USD"/>
    <n v="1333688400"/>
    <n v="1336885200"/>
    <b v="0"/>
    <b v="0"/>
    <x v="21"/>
    <x v="1"/>
    <x v="21"/>
  </r>
  <r>
    <n v="968"/>
    <x v="944"/>
    <s v="Open-architected disintermediate budgetary management"/>
    <n v="2400"/>
    <n v="8117"/>
    <n v="3.3820833333333336"/>
    <x v="1"/>
    <n v="114"/>
    <n v="4115.5"/>
    <x v="1"/>
    <s v="USD"/>
    <n v="1293861600"/>
    <n v="1295157600"/>
    <b v="0"/>
    <b v="0"/>
    <x v="0"/>
    <x v="0"/>
    <x v="0"/>
  </r>
  <r>
    <n v="969"/>
    <x v="945"/>
    <s v="Multi-lateral radical solution"/>
    <n v="7900"/>
    <n v="8550"/>
    <n v="1.0822784810126582"/>
    <x v="1"/>
    <n v="93"/>
    <n v="4321.5"/>
    <x v="1"/>
    <s v="USD"/>
    <n v="1576994400"/>
    <n v="1577599200"/>
    <b v="0"/>
    <b v="0"/>
    <x v="3"/>
    <x v="3"/>
    <x v="3"/>
  </r>
  <r>
    <n v="970"/>
    <x v="946"/>
    <s v="Inverse context-sensitive info-mediaries"/>
    <n v="94900"/>
    <n v="57659"/>
    <n v="0.60757639620653314"/>
    <x v="0"/>
    <n v="594"/>
    <n v="29126.5"/>
    <x v="1"/>
    <s v="USD"/>
    <n v="1304917200"/>
    <n v="1305003600"/>
    <b v="0"/>
    <b v="0"/>
    <x v="3"/>
    <x v="3"/>
    <x v="3"/>
  </r>
  <r>
    <n v="971"/>
    <x v="947"/>
    <s v="Versatile neutral workforce"/>
    <n v="5100"/>
    <n v="1414"/>
    <n v="0.27725490196078434"/>
    <x v="0"/>
    <n v="24"/>
    <n v="719"/>
    <x v="1"/>
    <s v="USD"/>
    <n v="1381208400"/>
    <n v="1381726800"/>
    <b v="0"/>
    <b v="0"/>
    <x v="19"/>
    <x v="4"/>
    <x v="19"/>
  </r>
  <r>
    <n v="972"/>
    <x v="948"/>
    <s v="Multi-tiered systematic knowledge user"/>
    <n v="42700"/>
    <n v="97524"/>
    <n v="2.283934426229508"/>
    <x v="1"/>
    <n v="1681"/>
    <n v="49602.5"/>
    <x v="1"/>
    <s v="USD"/>
    <n v="1401685200"/>
    <n v="1402462800"/>
    <b v="0"/>
    <b v="1"/>
    <x v="2"/>
    <x v="2"/>
    <x v="2"/>
  </r>
  <r>
    <n v="973"/>
    <x v="949"/>
    <s v="Programmable multi-state algorithm"/>
    <n v="121100"/>
    <n v="26176"/>
    <n v="0.21615194054500414"/>
    <x v="0"/>
    <n v="252"/>
    <n v="13214"/>
    <x v="1"/>
    <s v="USD"/>
    <n v="1291960800"/>
    <n v="1292133600"/>
    <b v="0"/>
    <b v="1"/>
    <x v="3"/>
    <x v="3"/>
    <x v="3"/>
  </r>
  <r>
    <n v="974"/>
    <x v="950"/>
    <s v="Multi-channeled reciprocal interface"/>
    <n v="800"/>
    <n v="2991"/>
    <n v="3.73875"/>
    <x v="1"/>
    <n v="32"/>
    <n v="1511.5"/>
    <x v="1"/>
    <s v="USD"/>
    <n v="1368853200"/>
    <n v="1368939600"/>
    <b v="0"/>
    <b v="0"/>
    <x v="7"/>
    <x v="1"/>
    <x v="7"/>
  </r>
  <r>
    <n v="975"/>
    <x v="951"/>
    <s v="Right-sized maximized migration"/>
    <n v="5400"/>
    <n v="8366"/>
    <n v="1.5492592592592593"/>
    <x v="1"/>
    <n v="135"/>
    <n v="4250.5"/>
    <x v="1"/>
    <s v="USD"/>
    <n v="1448776800"/>
    <n v="1452146400"/>
    <b v="0"/>
    <b v="1"/>
    <x v="3"/>
    <x v="3"/>
    <x v="3"/>
  </r>
  <r>
    <n v="976"/>
    <x v="952"/>
    <s v="Self-enabling value-added artificial intelligence"/>
    <n v="4000"/>
    <n v="12886"/>
    <n v="3.2214999999999998"/>
    <x v="1"/>
    <n v="140"/>
    <n v="6513"/>
    <x v="1"/>
    <s v="USD"/>
    <n v="1296194400"/>
    <n v="1296712800"/>
    <b v="0"/>
    <b v="1"/>
    <x v="3"/>
    <x v="3"/>
    <x v="3"/>
  </r>
  <r>
    <n v="977"/>
    <x v="597"/>
    <s v="Vision-oriented interactive solution"/>
    <n v="7000"/>
    <n v="5177"/>
    <n v="0.73957142857142855"/>
    <x v="0"/>
    <n v="67"/>
    <n v="2622"/>
    <x v="1"/>
    <s v="USD"/>
    <n v="1517983200"/>
    <n v="1520748000"/>
    <b v="0"/>
    <b v="0"/>
    <x v="0"/>
    <x v="0"/>
    <x v="0"/>
  </r>
  <r>
    <n v="978"/>
    <x v="953"/>
    <s v="Fundamental user-facing productivity"/>
    <n v="1000"/>
    <n v="8641"/>
    <n v="8.641"/>
    <x v="1"/>
    <n v="92"/>
    <n v="4366.5"/>
    <x v="1"/>
    <s v="USD"/>
    <n v="1478930400"/>
    <n v="1480831200"/>
    <b v="0"/>
    <b v="0"/>
    <x v="11"/>
    <x v="6"/>
    <x v="11"/>
  </r>
  <r>
    <n v="979"/>
    <x v="954"/>
    <s v="Innovative well-modulated capability"/>
    <n v="60200"/>
    <n v="86244"/>
    <n v="1.432624584717608"/>
    <x v="1"/>
    <n v="1015"/>
    <n v="43629.5"/>
    <x v="4"/>
    <s v="GBP"/>
    <n v="1426395600"/>
    <n v="1426914000"/>
    <b v="0"/>
    <b v="0"/>
    <x v="3"/>
    <x v="3"/>
    <x v="3"/>
  </r>
  <r>
    <n v="980"/>
    <x v="955"/>
    <s v="Universal fault-tolerant orchestration"/>
    <n v="195200"/>
    <n v="78630"/>
    <n v="0.40281762295081969"/>
    <x v="0"/>
    <n v="742"/>
    <n v="39686"/>
    <x v="1"/>
    <s v="USD"/>
    <n v="1446181200"/>
    <n v="1446616800"/>
    <b v="1"/>
    <b v="0"/>
    <x v="9"/>
    <x v="5"/>
    <x v="9"/>
  </r>
  <r>
    <n v="981"/>
    <x v="956"/>
    <s v="Grass-roots executive synergy"/>
    <n v="6700"/>
    <n v="11941"/>
    <n v="1.7822388059701493"/>
    <x v="1"/>
    <n v="323"/>
    <n v="6132"/>
    <x v="1"/>
    <s v="USD"/>
    <n v="1514181600"/>
    <n v="1517032800"/>
    <b v="0"/>
    <b v="0"/>
    <x v="2"/>
    <x v="2"/>
    <x v="2"/>
  </r>
  <r>
    <n v="982"/>
    <x v="957"/>
    <s v="Multi-layered optimal application"/>
    <n v="7200"/>
    <n v="6115"/>
    <n v="0.84930555555555554"/>
    <x v="0"/>
    <n v="75"/>
    <n v="3095"/>
    <x v="1"/>
    <s v="USD"/>
    <n v="1311051600"/>
    <n v="1311224400"/>
    <b v="0"/>
    <b v="1"/>
    <x v="4"/>
    <x v="4"/>
    <x v="4"/>
  </r>
  <r>
    <n v="983"/>
    <x v="958"/>
    <s v="Business-focused full-range core"/>
    <n v="129100"/>
    <n v="188404"/>
    <n v="1.4593648334624323"/>
    <x v="1"/>
    <n v="2326"/>
    <n v="95365"/>
    <x v="1"/>
    <s v="USD"/>
    <n v="1564894800"/>
    <n v="1566190800"/>
    <b v="0"/>
    <b v="0"/>
    <x v="4"/>
    <x v="4"/>
    <x v="4"/>
  </r>
  <r>
    <n v="984"/>
    <x v="959"/>
    <s v="Exclusive system-worthy Graphic Interface"/>
    <n v="6500"/>
    <n v="9910"/>
    <n v="1.5246153846153847"/>
    <x v="1"/>
    <n v="381"/>
    <n v="5145.5"/>
    <x v="1"/>
    <s v="USD"/>
    <n v="1567918800"/>
    <n v="1570165200"/>
    <b v="0"/>
    <b v="0"/>
    <x v="3"/>
    <x v="3"/>
    <x v="3"/>
  </r>
  <r>
    <n v="985"/>
    <x v="960"/>
    <s v="Enhanced optimal ability"/>
    <n v="170600"/>
    <n v="114523"/>
    <n v="0.67129542790152408"/>
    <x v="0"/>
    <n v="4405"/>
    <n v="59464"/>
    <x v="1"/>
    <s v="USD"/>
    <n v="1386309600"/>
    <n v="1388556000"/>
    <b v="0"/>
    <b v="1"/>
    <x v="1"/>
    <x v="1"/>
    <x v="1"/>
  </r>
  <r>
    <n v="986"/>
    <x v="961"/>
    <s v="Optional zero administration neural-net"/>
    <n v="7800"/>
    <n v="3144"/>
    <n v="0.40307692307692305"/>
    <x v="0"/>
    <n v="92"/>
    <n v="1618"/>
    <x v="1"/>
    <s v="USD"/>
    <n v="1301979600"/>
    <n v="1303189200"/>
    <b v="0"/>
    <b v="0"/>
    <x v="1"/>
    <x v="1"/>
    <x v="1"/>
  </r>
  <r>
    <n v="987"/>
    <x v="962"/>
    <s v="Ameliorated foreground focus group"/>
    <n v="6200"/>
    <n v="13441"/>
    <n v="2.1679032258064517"/>
    <x v="1"/>
    <n v="480"/>
    <n v="6960.5"/>
    <x v="1"/>
    <s v="USD"/>
    <n v="1493269200"/>
    <n v="1494478800"/>
    <b v="0"/>
    <b v="0"/>
    <x v="4"/>
    <x v="4"/>
    <x v="4"/>
  </r>
  <r>
    <n v="988"/>
    <x v="963"/>
    <s v="Triple-buffered multi-tasking matrices"/>
    <n v="9400"/>
    <n v="4899"/>
    <n v="0.52117021276595743"/>
    <x v="0"/>
    <n v="64"/>
    <n v="2481.5"/>
    <x v="1"/>
    <s v="USD"/>
    <n v="1478930400"/>
    <n v="1480744800"/>
    <b v="0"/>
    <b v="0"/>
    <x v="15"/>
    <x v="5"/>
    <x v="15"/>
  </r>
  <r>
    <n v="989"/>
    <x v="964"/>
    <s v="Versatile dedicated migration"/>
    <n v="2400"/>
    <n v="11990"/>
    <n v="4.9958333333333336"/>
    <x v="1"/>
    <n v="226"/>
    <n v="6108"/>
    <x v="1"/>
    <s v="USD"/>
    <n v="1555390800"/>
    <n v="1555822800"/>
    <b v="0"/>
    <b v="0"/>
    <x v="18"/>
    <x v="5"/>
    <x v="18"/>
  </r>
  <r>
    <n v="990"/>
    <x v="965"/>
    <s v="Devolved foreground customer loyalty"/>
    <n v="7800"/>
    <n v="6839"/>
    <n v="0.87679487179487181"/>
    <x v="0"/>
    <n v="64"/>
    <n v="3451.5"/>
    <x v="1"/>
    <s v="USD"/>
    <n v="1456984800"/>
    <n v="1458882000"/>
    <b v="0"/>
    <b v="1"/>
    <x v="6"/>
    <x v="4"/>
    <x v="6"/>
  </r>
  <r>
    <n v="991"/>
    <x v="509"/>
    <s v="Reduced reciprocal focus group"/>
    <n v="9800"/>
    <n v="11091"/>
    <n v="1.131734693877551"/>
    <x v="1"/>
    <n v="241"/>
    <n v="5666"/>
    <x v="1"/>
    <s v="USD"/>
    <n v="1411621200"/>
    <n v="1411966800"/>
    <b v="0"/>
    <b v="1"/>
    <x v="1"/>
    <x v="1"/>
    <x v="1"/>
  </r>
  <r>
    <n v="992"/>
    <x v="966"/>
    <s v="Networked global migration"/>
    <n v="3100"/>
    <n v="13223"/>
    <n v="4.2654838709677421"/>
    <x v="1"/>
    <n v="132"/>
    <n v="6677.5"/>
    <x v="1"/>
    <s v="USD"/>
    <n v="1525669200"/>
    <n v="1526878800"/>
    <b v="0"/>
    <b v="1"/>
    <x v="6"/>
    <x v="4"/>
    <x v="6"/>
  </r>
  <r>
    <n v="993"/>
    <x v="967"/>
    <s v="De-engineered even-keeled definition"/>
    <n v="9800"/>
    <n v="7608"/>
    <n v="0.77632653061224488"/>
    <x v="3"/>
    <n v="75"/>
    <n v="3841.5"/>
    <x v="6"/>
    <s v="EUR"/>
    <n v="1450936800"/>
    <n v="1452405600"/>
    <b v="0"/>
    <b v="1"/>
    <x v="14"/>
    <x v="7"/>
    <x v="14"/>
  </r>
  <r>
    <n v="994"/>
    <x v="968"/>
    <s v="Implemented bi-directional flexibility"/>
    <n v="141100"/>
    <n v="74073"/>
    <n v="0.52496810772501767"/>
    <x v="0"/>
    <n v="842"/>
    <n v="37457.5"/>
    <x v="1"/>
    <s v="USD"/>
    <n v="1413522000"/>
    <n v="1414040400"/>
    <b v="0"/>
    <b v="1"/>
    <x v="18"/>
    <x v="5"/>
    <x v="18"/>
  </r>
  <r>
    <n v="995"/>
    <x v="969"/>
    <s v="Vision-oriented scalable definition"/>
    <n v="97300"/>
    <n v="153216"/>
    <n v="1.5746762589928058"/>
    <x v="1"/>
    <n v="2043"/>
    <n v="77629.5"/>
    <x v="1"/>
    <s v="USD"/>
    <n v="1541307600"/>
    <n v="1543816800"/>
    <b v="0"/>
    <b v="1"/>
    <x v="0"/>
    <x v="0"/>
    <x v="0"/>
  </r>
  <r>
    <n v="996"/>
    <x v="970"/>
    <s v="Future-proofed upward-trending migration"/>
    <n v="6600"/>
    <n v="4814"/>
    <n v="0.72939393939393937"/>
    <x v="0"/>
    <n v="112"/>
    <n v="2463"/>
    <x v="1"/>
    <s v="USD"/>
    <n v="1357106400"/>
    <n v="1359698400"/>
    <b v="0"/>
    <b v="0"/>
    <x v="3"/>
    <x v="3"/>
    <x v="3"/>
  </r>
  <r>
    <n v="997"/>
    <x v="971"/>
    <s v="Right-sized full-range throughput"/>
    <n v="7600"/>
    <n v="4603"/>
    <n v="0.60565789473684206"/>
    <x v="3"/>
    <n v="139"/>
    <n v="2371"/>
    <x v="6"/>
    <s v="EUR"/>
    <n v="1390197600"/>
    <n v="1390629600"/>
    <b v="0"/>
    <b v="0"/>
    <x v="3"/>
    <x v="3"/>
    <x v="3"/>
  </r>
  <r>
    <n v="998"/>
    <x v="972"/>
    <s v="Polarized composite customer loyalty"/>
    <n v="66600"/>
    <n v="37823"/>
    <n v="0.5679129129129129"/>
    <x v="0"/>
    <n v="374"/>
    <n v="19098.5"/>
    <x v="1"/>
    <s v="USD"/>
    <n v="1265868000"/>
    <n v="1267077600"/>
    <b v="0"/>
    <b v="1"/>
    <x v="7"/>
    <x v="1"/>
    <x v="7"/>
  </r>
  <r>
    <n v="999"/>
    <x v="973"/>
    <s v="Expanded eco-centric policy"/>
    <n v="111100"/>
    <n v="62819"/>
    <n v="0.56542754275427543"/>
    <x v="3"/>
    <n v="1122"/>
    <n v="31970.5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735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71974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250.5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2659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6684.5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554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7484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11327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1626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702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528.5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2842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5196.5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514.5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19433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5570.5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68047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3112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15502.5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74666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19545.5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38290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7542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5346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6033.5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2664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807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9927.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76285.5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7292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5538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44991.5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97542.5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709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296.5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558.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5723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5109.5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2557.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38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6017.5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4106.5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86964.5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5319.5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2289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2169.5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3639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65646.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6978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1.5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73355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1267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6282.5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2756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5938.5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5828.5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222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3171.5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1989.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68798.5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93501.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7350.5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281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1386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7320.5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659.5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60978.5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7377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959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80432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3280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2038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4670.5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2430.5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7388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48838.5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2258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6933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20533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3569.5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19134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7576.5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20498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20969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3250.5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304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62261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6314.5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4342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3119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37683.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26136.5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33243.5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493.5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522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76922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6080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17085.5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7557.5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4678.5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5379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1249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6270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4962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7076.5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3306.5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4506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1569.5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10801.5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37164.5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6498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6284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6971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74343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3204.5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4399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3209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5451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57027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5013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45721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16877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4828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327.5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35195.5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26869.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21564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2405.5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772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84279.5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1961.5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7072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45114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2802.5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1389.5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2381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4665.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9786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230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33197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5809.5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369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5877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29948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784.5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768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5681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13.5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44752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89474.5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90896.5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50854.5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45950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13646.5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1121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2340.5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96521.5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6574.5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2187.5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4645.5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4555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76075.5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56392.5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6841.5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5475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20531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50039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2797.5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263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344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79598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2708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24294.5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43421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82166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568.5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81361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7421.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2725.5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99534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1805.5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5445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68.5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14622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69913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1330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22722.5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281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1637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4380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1538.5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4421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28840.5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2639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553.5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104.5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490.5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1.5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723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3312.5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98955.5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1284.5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284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1776.5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2150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100581.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21010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3282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50362.5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6234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87919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7244.5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3083.5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95268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29422.5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6353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70018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42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61004.5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3380.5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41414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95239.5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91139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5555.5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51847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83910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84174.5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5092.5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2795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2957.5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3031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4165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1840.5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2190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7575.5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5117.5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1584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2454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86706.5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5489.5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5239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2020.5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7492.5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7435.5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3271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660.5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87280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2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1970.5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3161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54748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4296.5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4921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487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420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6805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5446.5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5098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13378.5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2717.5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77.5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85443.5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3058.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4454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73339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1378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4464.5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4575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1007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78621.5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5493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394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4767.5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2728.5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3774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4445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710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7464.5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6307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4604.5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773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4142.5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3305.5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9870.5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6694.5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2806.5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6905.5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4631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4163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363.5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548.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110.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5339.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1695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3444.5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2554.5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1001.5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3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6198.5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12239.5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1420.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5805.5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4049.5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260.5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22066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44181.5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1581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801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6466.5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93543.5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4460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2129.5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625.5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3254.5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649.5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460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1657.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4086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81445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100772.5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1087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5977.5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298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1727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517.5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67133.5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844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31857.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416.5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20933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6076.5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62325.5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100455.5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34837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58579.5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63366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55135.5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17678.5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49017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16096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2500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41894.5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11745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391.5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399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73153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48440.5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3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8322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505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69832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3814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1163.5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1735.5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214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584.5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067.5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69003.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4817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6973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4234.5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366.5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5923.5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5379.5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972.5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7300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7448.5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92465.5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65293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7246.5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83198.5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11257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752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6203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2612.5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12618.5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1478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2046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4952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2935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194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100789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28998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52311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21609.5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6541.5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51252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2263.5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272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34577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73423.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894.5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729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3930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7268.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6162.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31534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1.5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7035.5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1493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85917.5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78279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13481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36114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6292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6141.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31759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28323.5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4121.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7090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59358.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82451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6485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30223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479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981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72836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3258.5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3066.5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640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7942.5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1073.5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3929.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5266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99772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23892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7664.5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2785.5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4955.5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3230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33273.5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456.5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89916.5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6963.5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080.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7537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51596.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84542.5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888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5437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166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5617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5454.5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882.5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19096.5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22994.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4394.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2.5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94294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1538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51965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901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70815.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77021.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689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60413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2889.5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2084.5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70717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29134.5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7368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48728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4454.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2013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4096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818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5243.5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5335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41.5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30458.5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4506.5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7374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4321.5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29121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2363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82679.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6241.5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4371.5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80734.5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349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24395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39296.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14246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61.5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99685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5889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47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2370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87940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23213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3289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6976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729.5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860.5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1734.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23448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40407.5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4769.5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537.5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23221.5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3493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6422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84701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28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98738.5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60384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4710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17930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6458.5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1647.5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15825.5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2465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27085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3343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316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91287.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719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5715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290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3196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1557.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915.5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6545.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97280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3653.5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291.5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49056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90989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408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93152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6814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367.5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7418.5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49993.5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2916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3598.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7172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21740.5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989.5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022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3913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83399.5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3479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6376.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91029.5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42302.5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2.5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54188.5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4479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38025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7481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7112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6294.5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6090.5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4046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53671.5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81004.5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44.5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647.5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2596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1591.5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98881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2080.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7554.5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6993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24147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49044.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1665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2495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389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5055.5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26489.5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3181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791.5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8206.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3178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76347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195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2286.5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30921.5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52434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6600.5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3392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3504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62942.5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2607.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2955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3164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10248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961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5662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74112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029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75483.5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89138.5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2597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3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606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46158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3222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77147.5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3142.5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3282.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91448.5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5695.5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6079.5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92881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575.5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418.5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970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20964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7329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6183.5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1775.5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49117.5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28202.5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5826.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80406.5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2990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76749.5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7340.5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2932.5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697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5631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1490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28113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3030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93409.5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5590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2837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47241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80428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65097.5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3407.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4706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2438.5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10013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735.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6755.5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16680.5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42456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91590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45181.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940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31448.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29802.5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1.5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88953.5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6546.5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7133.5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90476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6738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25191.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419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15992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28880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3757.5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29312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4518.5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3905.5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13817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6245.5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1005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6287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2834.5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88320.5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38528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60100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57558.5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1251.5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29234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6130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59692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2271.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9047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7437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72388.5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80347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4106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4195.5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3855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47713.5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7257.5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7124.5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631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3708.5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174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678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2757.5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58572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3867.5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59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48888.5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102127.5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95475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3150.5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2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4591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2396.5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9883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5399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5036.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69965.5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5873.5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6078.5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070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3241.5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637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463.5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5638.5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91910.5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1476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5255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7211.5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4307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5340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1632.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2744.5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39471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6697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5691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49482.5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24375.5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743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372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5259.5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59959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719.5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54371.5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42123.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6970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6697.5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1281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60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786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45.5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804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7140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6817.5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60.5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7190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1062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60984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574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34375.5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6946.5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4316.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2738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6101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60904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3892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5092.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2905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84261.5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57944.5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8401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7293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3152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3286.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4079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61.5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6950.5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27942.5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5619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56258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929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397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87362.5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5176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3426.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489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7412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23331.5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208.5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4406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2792.5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2235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5571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5294.5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52921.5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653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576.5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30926.5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602.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1698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28943.5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273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343.5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6613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4193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526.5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2176.5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258.5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3264.5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37373.5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2386.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6179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3380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602.5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2499.5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4169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945.5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01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532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6290.5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35999.5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68722.5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3864.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149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5952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7141.5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95840.5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3866.5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227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6144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7241.5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9554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7446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54398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7053.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495.5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3108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2484.5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2541.5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723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55025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68726.5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5444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5673.5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39556.5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3090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76378.5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4575.5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7400.5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6005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6573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4289.5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1368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4420.5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69720.5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2566.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5642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5501.5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4612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6314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1268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56484.5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98485.5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12204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4358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819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1406.5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1328.5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254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4740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3322.5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81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7363.5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76893.5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39971.5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4048.5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6532.5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19451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3520.5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98616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4036.5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0577.5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71913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2766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1084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63928.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512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2745.5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97757.5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16058.5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1520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41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5630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1090.5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4785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1160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6232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4815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78659.5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3961.5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008.5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84.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1632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5607.5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77399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123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47606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6371.5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1.5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4452.5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1822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361.5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05.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6595.5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577.5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942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62942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4350.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5255.5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6000.5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244.5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18029.5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1908.5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98901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697.5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1062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4588.5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10570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4965.5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62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6350.5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2042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97290.5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3393.5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796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1669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100081.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068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2007.5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2920.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2513.5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88458.5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5692.5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5072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55.5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42933.5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5094.5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1953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3113.5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2846.5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3136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6041.5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4202.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28748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7709.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487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039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861.5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3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80307.5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52126.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1000.5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78966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3921.5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18264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6282.5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4096.5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3380.5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2366.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3477.5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5461.5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2555.5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6659.5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35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6856.5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61355.5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4115.5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4321.5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29126.5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719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49602.5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3214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1511.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4250.5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6513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2622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4366.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43629.5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39686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6132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3095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9536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5145.5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59464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161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6960.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2481.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6108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3451.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5666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6677.5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3841.5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37457.5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7629.5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2463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2371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9098.5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31970.5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  <r>
    <m/>
    <s v="Total AVERAGE DONATION"/>
    <n v="42748055"/>
    <m/>
    <m/>
    <m/>
    <x v="4"/>
    <m/>
    <m/>
    <m/>
    <m/>
    <m/>
    <x v="879"/>
    <m/>
    <m/>
    <m/>
    <m/>
    <m/>
    <x v="9"/>
    <m/>
  </r>
  <r>
    <m/>
    <s v="Total AVERAGE BACKERS"/>
    <n v="727005"/>
    <m/>
    <m/>
    <m/>
    <x v="4"/>
    <m/>
    <m/>
    <m/>
    <m/>
    <m/>
    <x v="879"/>
    <m/>
    <m/>
    <m/>
    <m/>
    <m/>
    <x v="9"/>
    <m/>
  </r>
  <r>
    <m/>
    <s v="Total AVERAGE PER BACKER"/>
    <n v="21737530"/>
    <m/>
    <m/>
    <m/>
    <x v="4"/>
    <m/>
    <m/>
    <m/>
    <m/>
    <m/>
    <x v="879"/>
    <m/>
    <m/>
    <m/>
    <m/>
    <m/>
    <x v="9"/>
    <m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93026-FF59-43FF-8C26-4C97D331D1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sd="0" x="10"/>
        <item sd="0" x="4"/>
        <item sd="0" x="6"/>
        <item sd="0" x="22"/>
        <item sd="0" x="12"/>
        <item sd="0" x="19"/>
        <item sd="0" x="0"/>
        <item sd="0" x="20"/>
        <item sd="0" x="11"/>
        <item sd="0" x="23"/>
        <item sd="0" x="5"/>
        <item sd="0" x="7"/>
        <item sd="0" x="17"/>
        <item sd="0" x="16"/>
        <item sd="0" x="1"/>
        <item sd="0" x="21"/>
        <item sd="0" x="14"/>
        <item sd="0" x="13"/>
        <item sd="0" x="9"/>
        <item sd="0" x="15"/>
        <item sd="0" x="18"/>
        <item sd="0" x="8"/>
        <item sd="0" x="2"/>
        <item sd="0" x="3"/>
        <item t="default" sd="0"/>
      </items>
    </pivotField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8FFEA-B637-4699-B6DB-E6D70F68335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t="default" sd="0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27213-0F58-4512-BFEE-C3A03E30564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99CCFF"/>
      </a:accent3>
      <a:accent4>
        <a:srgbClr val="92D050"/>
      </a:accent4>
      <a:accent5>
        <a:srgbClr val="FFFF99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5"/>
  <sheetViews>
    <sheetView zoomScale="75" zoomScaleNormal="75" workbookViewId="0">
      <selection activeCell="H981" sqref="H98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customWidth="1"/>
    <col min="12" max="12" width="11.1640625" bestFit="1" customWidth="1"/>
    <col min="13" max="13" width="21.9140625" customWidth="1"/>
    <col min="14" max="14" width="11.1640625" bestFit="1" customWidth="1"/>
    <col min="15" max="15" width="22.83203125" customWidth="1"/>
    <col min="18" max="18" width="25.9140625" customWidth="1"/>
    <col min="19" max="19" width="14.33203125" customWidth="1"/>
    <col min="20" max="20" width="13.83203125" customWidth="1"/>
    <col min="21" max="21" width="12" bestFit="1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2074</v>
      </c>
      <c r="N1" s="1" t="s">
        <v>9</v>
      </c>
      <c r="O1" s="1" t="s">
        <v>2075</v>
      </c>
      <c r="P1" s="1" t="s">
        <v>10</v>
      </c>
      <c r="Q1" s="1" t="s">
        <v>11</v>
      </c>
      <c r="R1" s="6" t="s">
        <v>2035</v>
      </c>
      <c r="S1" s="1" t="s">
        <v>2033</v>
      </c>
      <c r="T1" s="1" t="s">
        <v>2034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>
        <f t="shared" ref="I2:I65" si="0">AVERAGE(E2,H2)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2036</v>
      </c>
      <c r="T2" t="s">
        <v>2037</v>
      </c>
      <c r="U2" s="9"/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(E3/D3)</f>
        <v>10.4</v>
      </c>
      <c r="G3" t="s">
        <v>14</v>
      </c>
      <c r="H3">
        <v>158</v>
      </c>
      <c r="I3">
        <f t="shared" si="0"/>
        <v>7359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2038</v>
      </c>
      <c r="T3" t="s">
        <v>2039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1.3147878228782288</v>
      </c>
      <c r="G4" t="s">
        <v>14</v>
      </c>
      <c r="H4">
        <v>1425</v>
      </c>
      <c r="I4">
        <f t="shared" si="0"/>
        <v>71974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2040</v>
      </c>
      <c r="T4" t="s">
        <v>2041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0.58976190476190471</v>
      </c>
      <c r="G5" t="s">
        <v>14</v>
      </c>
      <c r="H5">
        <v>24</v>
      </c>
      <c r="I5">
        <f t="shared" si="0"/>
        <v>1250.5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2038</v>
      </c>
      <c r="T5" t="s">
        <v>2039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0.69276315789473686</v>
      </c>
      <c r="G6" t="s">
        <v>14</v>
      </c>
      <c r="H6">
        <v>53</v>
      </c>
      <c r="I6">
        <f t="shared" si="0"/>
        <v>2659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2042</v>
      </c>
      <c r="T6" t="s">
        <v>2043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1.7361842105263159</v>
      </c>
      <c r="G7" t="s">
        <v>14</v>
      </c>
      <c r="H7">
        <v>174</v>
      </c>
      <c r="I7">
        <f t="shared" si="0"/>
        <v>6684.5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2042</v>
      </c>
      <c r="T7" t="s">
        <v>2043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0.20961538461538462</v>
      </c>
      <c r="G8" t="s">
        <v>14</v>
      </c>
      <c r="H8">
        <v>18</v>
      </c>
      <c r="I8">
        <f t="shared" si="0"/>
        <v>554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2044</v>
      </c>
      <c r="T8" t="s">
        <v>2045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3.2757777777777779</v>
      </c>
      <c r="G9" t="s">
        <v>14</v>
      </c>
      <c r="H9">
        <v>227</v>
      </c>
      <c r="I9">
        <f t="shared" si="0"/>
        <v>7484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2042</v>
      </c>
      <c r="T9" t="s">
        <v>2043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0.19932788374205268</v>
      </c>
      <c r="G10" t="s">
        <v>14</v>
      </c>
      <c r="H10">
        <v>708</v>
      </c>
      <c r="I10">
        <f t="shared" si="0"/>
        <v>11327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2042</v>
      </c>
      <c r="T10" t="s">
        <v>2043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0.51741935483870971</v>
      </c>
      <c r="G11" t="s">
        <v>14</v>
      </c>
      <c r="H11">
        <v>44</v>
      </c>
      <c r="I11">
        <f t="shared" si="0"/>
        <v>1626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2038</v>
      </c>
      <c r="T11" t="s">
        <v>2046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2.6611538461538462</v>
      </c>
      <c r="G12" t="s">
        <v>14</v>
      </c>
      <c r="H12">
        <v>220</v>
      </c>
      <c r="I12">
        <f t="shared" si="0"/>
        <v>7029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2044</v>
      </c>
      <c r="T12" t="s">
        <v>2047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0.48095238095238096</v>
      </c>
      <c r="G13" t="s">
        <v>14</v>
      </c>
      <c r="H13">
        <v>27</v>
      </c>
      <c r="I13">
        <f t="shared" si="0"/>
        <v>1528.5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2042</v>
      </c>
      <c r="T13" t="s">
        <v>2043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0.89349206349206345</v>
      </c>
      <c r="G14" t="s">
        <v>14</v>
      </c>
      <c r="H14">
        <v>55</v>
      </c>
      <c r="I14">
        <f t="shared" si="0"/>
        <v>2842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2044</v>
      </c>
      <c r="T14" t="s">
        <v>2047</v>
      </c>
    </row>
    <row r="15" spans="1:21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2.4511904761904764</v>
      </c>
      <c r="G15" t="s">
        <v>20</v>
      </c>
      <c r="H15">
        <v>98</v>
      </c>
      <c r="I15">
        <f t="shared" si="0"/>
        <v>5196.5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2038</v>
      </c>
      <c r="T15" t="s">
        <v>2048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0.66769503546099296</v>
      </c>
      <c r="G16" t="s">
        <v>14</v>
      </c>
      <c r="H16">
        <v>200</v>
      </c>
      <c r="I16">
        <f t="shared" si="0"/>
        <v>9514.5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2038</v>
      </c>
      <c r="T16" t="s">
        <v>2048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0.47307881773399013</v>
      </c>
      <c r="G17" t="s">
        <v>14</v>
      </c>
      <c r="H17">
        <v>452</v>
      </c>
      <c r="I17">
        <f t="shared" si="0"/>
        <v>19433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2040</v>
      </c>
      <c r="T17" t="s">
        <v>2049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6.4947058823529416</v>
      </c>
      <c r="G18" t="s">
        <v>20</v>
      </c>
      <c r="H18">
        <v>100</v>
      </c>
      <c r="I18">
        <f t="shared" si="0"/>
        <v>5570.5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2050</v>
      </c>
      <c r="T18" t="s">
        <v>2051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1.5939125295508274</v>
      </c>
      <c r="G19" t="s">
        <v>20</v>
      </c>
      <c r="H19">
        <v>1249</v>
      </c>
      <c r="I19">
        <f t="shared" si="0"/>
        <v>68047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2044</v>
      </c>
      <c r="T19" t="s">
        <v>2052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0.66912087912087914</v>
      </c>
      <c r="G20" t="s">
        <v>74</v>
      </c>
      <c r="H20">
        <v>135</v>
      </c>
      <c r="I20">
        <f t="shared" si="0"/>
        <v>3112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2042</v>
      </c>
      <c r="T20" t="s">
        <v>2043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0.48529600000000001</v>
      </c>
      <c r="G21" t="s">
        <v>14</v>
      </c>
      <c r="H21">
        <v>674</v>
      </c>
      <c r="I21">
        <f t="shared" si="0"/>
        <v>15502.5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2042</v>
      </c>
      <c r="T21" t="s">
        <v>2043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1.1224279210925645</v>
      </c>
      <c r="G22" t="s">
        <v>20</v>
      </c>
      <c r="H22">
        <v>1396</v>
      </c>
      <c r="I22">
        <f t="shared" si="0"/>
        <v>74666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2044</v>
      </c>
      <c r="T22" t="s">
        <v>2047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0.40992553191489361</v>
      </c>
      <c r="G23" t="s">
        <v>14</v>
      </c>
      <c r="H23">
        <v>558</v>
      </c>
      <c r="I23">
        <f t="shared" si="0"/>
        <v>19545.5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2042</v>
      </c>
      <c r="T23" t="s">
        <v>2043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1.2807106598984772</v>
      </c>
      <c r="G24" t="s">
        <v>20</v>
      </c>
      <c r="H24">
        <v>890</v>
      </c>
      <c r="I24">
        <f t="shared" si="0"/>
        <v>38290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2042</v>
      </c>
      <c r="T24" t="s">
        <v>2043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3.3204444444444445</v>
      </c>
      <c r="G25" t="s">
        <v>20</v>
      </c>
      <c r="H25">
        <v>142</v>
      </c>
      <c r="I25">
        <f t="shared" si="0"/>
        <v>7542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2044</v>
      </c>
      <c r="T25" t="s">
        <v>2045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1.1283225108225108</v>
      </c>
      <c r="G26" t="s">
        <v>20</v>
      </c>
      <c r="H26">
        <v>2673</v>
      </c>
      <c r="I26">
        <f t="shared" si="0"/>
        <v>53465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2040</v>
      </c>
      <c r="T26" t="s">
        <v>2049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2.1643636363636363</v>
      </c>
      <c r="G27" t="s">
        <v>20</v>
      </c>
      <c r="H27">
        <v>163</v>
      </c>
      <c r="I27">
        <f t="shared" si="0"/>
        <v>6033.5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2053</v>
      </c>
      <c r="T27" t="s">
        <v>2054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0.4819906976744186</v>
      </c>
      <c r="G28" t="s">
        <v>74</v>
      </c>
      <c r="H28">
        <v>1480</v>
      </c>
      <c r="I28">
        <f t="shared" si="0"/>
        <v>26647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2042</v>
      </c>
      <c r="T28" t="s">
        <v>2043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0.79949999999999999</v>
      </c>
      <c r="G29" t="s">
        <v>14</v>
      </c>
      <c r="H29">
        <v>15</v>
      </c>
      <c r="I29">
        <f t="shared" si="0"/>
        <v>807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2038</v>
      </c>
      <c r="T29" t="s">
        <v>2039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1.0522553516819573</v>
      </c>
      <c r="G30" t="s">
        <v>20</v>
      </c>
      <c r="H30">
        <v>2220</v>
      </c>
      <c r="I30">
        <f t="shared" si="0"/>
        <v>69927.5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2042</v>
      </c>
      <c r="T30" t="s">
        <v>2043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3.2889978213507627</v>
      </c>
      <c r="G31" t="s">
        <v>20</v>
      </c>
      <c r="H31">
        <v>1606</v>
      </c>
      <c r="I31">
        <f t="shared" si="0"/>
        <v>76285.5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2044</v>
      </c>
      <c r="T31" t="s">
        <v>2055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1.606111111111111</v>
      </c>
      <c r="G32" t="s">
        <v>20</v>
      </c>
      <c r="H32">
        <v>129</v>
      </c>
      <c r="I32">
        <f t="shared" si="0"/>
        <v>7292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2044</v>
      </c>
      <c r="T32" t="s">
        <v>2052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3.1</v>
      </c>
      <c r="G33" t="s">
        <v>20</v>
      </c>
      <c r="H33">
        <v>226</v>
      </c>
      <c r="I33">
        <f t="shared" si="0"/>
        <v>5538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2053</v>
      </c>
      <c r="T33" t="s">
        <v>2054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0.86807920792079207</v>
      </c>
      <c r="G34" t="s">
        <v>14</v>
      </c>
      <c r="H34">
        <v>2307</v>
      </c>
      <c r="I34">
        <f t="shared" si="0"/>
        <v>44991.5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2044</v>
      </c>
      <c r="T34" t="s">
        <v>2045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3.7782071713147412</v>
      </c>
      <c r="G35" t="s">
        <v>20</v>
      </c>
      <c r="H35">
        <v>5419</v>
      </c>
      <c r="I35">
        <f t="shared" si="0"/>
        <v>97542.5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2042</v>
      </c>
      <c r="T35" t="s">
        <v>2043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1.5080645161290323</v>
      </c>
      <c r="G36" t="s">
        <v>20</v>
      </c>
      <c r="H36">
        <v>165</v>
      </c>
      <c r="I36">
        <f t="shared" si="0"/>
        <v>7095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2044</v>
      </c>
      <c r="T36" t="s">
        <v>2045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1.5030119521912351</v>
      </c>
      <c r="G37" t="s">
        <v>20</v>
      </c>
      <c r="H37">
        <v>1965</v>
      </c>
      <c r="I37">
        <f t="shared" si="0"/>
        <v>95296.5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2044</v>
      </c>
      <c r="T37" t="s">
        <v>2047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1.572857142857143</v>
      </c>
      <c r="G38" t="s">
        <v>20</v>
      </c>
      <c r="H38">
        <v>16</v>
      </c>
      <c r="I38">
        <f t="shared" si="0"/>
        <v>558.5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2042</v>
      </c>
      <c r="T38" t="s">
        <v>2043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1.3998765432098765</v>
      </c>
      <c r="G39" t="s">
        <v>20</v>
      </c>
      <c r="H39">
        <v>107</v>
      </c>
      <c r="I39">
        <f t="shared" si="0"/>
        <v>5723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2050</v>
      </c>
      <c r="T39" t="s">
        <v>2056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3.2532258064516131</v>
      </c>
      <c r="G40" t="s">
        <v>20</v>
      </c>
      <c r="H40">
        <v>134</v>
      </c>
      <c r="I40">
        <f t="shared" si="0"/>
        <v>5109.5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2057</v>
      </c>
      <c r="T40" t="s">
        <v>2058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0.50777777777777777</v>
      </c>
      <c r="G41" t="s">
        <v>14</v>
      </c>
      <c r="H41">
        <v>88</v>
      </c>
      <c r="I41">
        <f t="shared" si="0"/>
        <v>2557.5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2042</v>
      </c>
      <c r="T41" t="s">
        <v>2043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1.6906818181818182</v>
      </c>
      <c r="G42" t="s">
        <v>20</v>
      </c>
      <c r="H42">
        <v>198</v>
      </c>
      <c r="I42">
        <f t="shared" si="0"/>
        <v>7538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2040</v>
      </c>
      <c r="T42" t="s">
        <v>2049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2.1292857142857144</v>
      </c>
      <c r="G43" t="s">
        <v>20</v>
      </c>
      <c r="H43">
        <v>111</v>
      </c>
      <c r="I43">
        <f t="shared" si="0"/>
        <v>6017.5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2038</v>
      </c>
      <c r="T43" t="s">
        <v>2039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4.4394444444444447</v>
      </c>
      <c r="G44" t="s">
        <v>20</v>
      </c>
      <c r="H44">
        <v>222</v>
      </c>
      <c r="I44">
        <f t="shared" si="0"/>
        <v>4106.5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2036</v>
      </c>
      <c r="T44" t="s">
        <v>2037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1.859390243902439</v>
      </c>
      <c r="G45" t="s">
        <v>20</v>
      </c>
      <c r="H45">
        <v>6212</v>
      </c>
      <c r="I45">
        <f t="shared" si="0"/>
        <v>86964.5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2050</v>
      </c>
      <c r="T45" t="s">
        <v>2059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6.5881249999999998</v>
      </c>
      <c r="G46" t="s">
        <v>20</v>
      </c>
      <c r="H46">
        <v>98</v>
      </c>
      <c r="I46">
        <f t="shared" si="0"/>
        <v>5319.5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2050</v>
      </c>
      <c r="T46" t="s">
        <v>2056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0.4768421052631579</v>
      </c>
      <c r="G47" t="s">
        <v>14</v>
      </c>
      <c r="H47">
        <v>48</v>
      </c>
      <c r="I47">
        <f t="shared" si="0"/>
        <v>2289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2042</v>
      </c>
      <c r="T47" t="s">
        <v>2043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1.1478378378378378</v>
      </c>
      <c r="G48" t="s">
        <v>20</v>
      </c>
      <c r="H48">
        <v>92</v>
      </c>
      <c r="I48">
        <f t="shared" si="0"/>
        <v>2169.5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2038</v>
      </c>
      <c r="T48" t="s">
        <v>2039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4.7526666666666664</v>
      </c>
      <c r="G49" t="s">
        <v>20</v>
      </c>
      <c r="H49">
        <v>149</v>
      </c>
      <c r="I49">
        <f t="shared" si="0"/>
        <v>3639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2042</v>
      </c>
      <c r="T49" t="s">
        <v>2043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3.86972972972973</v>
      </c>
      <c r="G50" t="s">
        <v>20</v>
      </c>
      <c r="H50">
        <v>2431</v>
      </c>
      <c r="I50">
        <f t="shared" si="0"/>
        <v>65646.5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2042</v>
      </c>
      <c r="T50" t="s">
        <v>2043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1.89625</v>
      </c>
      <c r="G51" t="s">
        <v>20</v>
      </c>
      <c r="H51">
        <v>303</v>
      </c>
      <c r="I51">
        <f t="shared" si="0"/>
        <v>6978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2038</v>
      </c>
      <c r="T51" t="s">
        <v>2039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0.02</v>
      </c>
      <c r="G52" t="s">
        <v>14</v>
      </c>
      <c r="H52">
        <v>1</v>
      </c>
      <c r="I52">
        <f t="shared" si="0"/>
        <v>1.5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2038</v>
      </c>
      <c r="T52" t="s">
        <v>2060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0.91867805186590767</v>
      </c>
      <c r="G53" t="s">
        <v>14</v>
      </c>
      <c r="H53">
        <v>1467</v>
      </c>
      <c r="I53">
        <f t="shared" si="0"/>
        <v>73355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2040</v>
      </c>
      <c r="T53" t="s">
        <v>2049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0.34152777777777776</v>
      </c>
      <c r="G54" t="s">
        <v>14</v>
      </c>
      <c r="H54">
        <v>75</v>
      </c>
      <c r="I54">
        <f t="shared" si="0"/>
        <v>1267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2042</v>
      </c>
      <c r="T54" t="s">
        <v>2043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1.4040909090909091</v>
      </c>
      <c r="G55" t="s">
        <v>20</v>
      </c>
      <c r="H55">
        <v>209</v>
      </c>
      <c r="I55">
        <f t="shared" si="0"/>
        <v>6282.5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2044</v>
      </c>
      <c r="T55" t="s">
        <v>2047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0.89866666666666661</v>
      </c>
      <c r="G56" t="s">
        <v>14</v>
      </c>
      <c r="H56">
        <v>120</v>
      </c>
      <c r="I56">
        <f t="shared" si="0"/>
        <v>2756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2040</v>
      </c>
      <c r="T56" t="s">
        <v>2049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1.7796969696969698</v>
      </c>
      <c r="G57" t="s">
        <v>20</v>
      </c>
      <c r="H57">
        <v>131</v>
      </c>
      <c r="I57">
        <f t="shared" si="0"/>
        <v>5938.5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2038</v>
      </c>
      <c r="T57" t="s">
        <v>2061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1.436625</v>
      </c>
      <c r="G58" t="s">
        <v>20</v>
      </c>
      <c r="H58">
        <v>164</v>
      </c>
      <c r="I58">
        <f t="shared" si="0"/>
        <v>5828.5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2040</v>
      </c>
      <c r="T58" t="s">
        <v>2049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2.1527586206896552</v>
      </c>
      <c r="G59" t="s">
        <v>20</v>
      </c>
      <c r="H59">
        <v>201</v>
      </c>
      <c r="I59">
        <f t="shared" si="0"/>
        <v>3222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2053</v>
      </c>
      <c r="T59" t="s">
        <v>2054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2.2711111111111113</v>
      </c>
      <c r="G60" t="s">
        <v>20</v>
      </c>
      <c r="H60">
        <v>211</v>
      </c>
      <c r="I60">
        <f t="shared" si="0"/>
        <v>3171.5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2042</v>
      </c>
      <c r="T60" t="s">
        <v>2043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2.7507142857142859</v>
      </c>
      <c r="G61" t="s">
        <v>20</v>
      </c>
      <c r="H61">
        <v>128</v>
      </c>
      <c r="I61">
        <f t="shared" si="0"/>
        <v>1989.5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2042</v>
      </c>
      <c r="T61" t="s">
        <v>2043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1.4437048832271762</v>
      </c>
      <c r="G62" t="s">
        <v>20</v>
      </c>
      <c r="H62">
        <v>1600</v>
      </c>
      <c r="I62">
        <f t="shared" si="0"/>
        <v>68798.5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2042</v>
      </c>
      <c r="T62" t="s">
        <v>2043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0.92745983935742971</v>
      </c>
      <c r="G63" t="s">
        <v>14</v>
      </c>
      <c r="H63">
        <v>2253</v>
      </c>
      <c r="I63">
        <f t="shared" si="0"/>
        <v>93501.5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2042</v>
      </c>
      <c r="T63" t="s">
        <v>2043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7.226</v>
      </c>
      <c r="G64" t="s">
        <v>20</v>
      </c>
      <c r="H64">
        <v>249</v>
      </c>
      <c r="I64">
        <f t="shared" si="0"/>
        <v>7350.5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2040</v>
      </c>
      <c r="T64" t="s">
        <v>2041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0.11851063829787234</v>
      </c>
      <c r="G65" t="s">
        <v>14</v>
      </c>
      <c r="H65">
        <v>5</v>
      </c>
      <c r="I65">
        <f t="shared" si="0"/>
        <v>281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2042</v>
      </c>
      <c r="T65" t="s">
        <v>2043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0.97642857142857142</v>
      </c>
      <c r="G66" t="s">
        <v>14</v>
      </c>
      <c r="H66">
        <v>38</v>
      </c>
      <c r="I66">
        <f t="shared" ref="I66:I129" si="4">AVERAGE(E66,H66)</f>
        <v>1386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2040</v>
      </c>
      <c r="T66" t="s">
        <v>2041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(E67/D67)</f>
        <v>2.3614754098360655</v>
      </c>
      <c r="G67" t="s">
        <v>20</v>
      </c>
      <c r="H67">
        <v>236</v>
      </c>
      <c r="I67">
        <f t="shared" si="4"/>
        <v>7320.5</v>
      </c>
      <c r="J67" t="s">
        <v>21</v>
      </c>
      <c r="K67" t="s">
        <v>22</v>
      </c>
      <c r="L67">
        <v>1296108000</v>
      </c>
      <c r="M67" s="9">
        <f t="shared" ref="M67:M130" si="6">(((L67/60)/60)/24)+DATE(1970,1,1)</f>
        <v>40570.25</v>
      </c>
      <c r="N67">
        <v>1296712800</v>
      </c>
      <c r="O67" s="9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2042</v>
      </c>
      <c r="T67" t="s">
        <v>2043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0.45068965517241377</v>
      </c>
      <c r="G68" t="s">
        <v>14</v>
      </c>
      <c r="H68">
        <v>12</v>
      </c>
      <c r="I68">
        <f t="shared" si="4"/>
        <v>659.5</v>
      </c>
      <c r="J68" t="s">
        <v>21</v>
      </c>
      <c r="K68" t="s">
        <v>22</v>
      </c>
      <c r="L68">
        <v>1428469200</v>
      </c>
      <c r="M68" s="9">
        <f t="shared" si="6"/>
        <v>42102.208333333328</v>
      </c>
      <c r="N68">
        <v>1428901200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2042</v>
      </c>
      <c r="T68" t="s">
        <v>2043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1.6238567493112948</v>
      </c>
      <c r="G69" t="s">
        <v>20</v>
      </c>
      <c r="H69">
        <v>4065</v>
      </c>
      <c r="I69">
        <f t="shared" si="4"/>
        <v>60978.5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2040</v>
      </c>
      <c r="T69" t="s">
        <v>2049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2.5452631578947367</v>
      </c>
      <c r="G70" t="s">
        <v>20</v>
      </c>
      <c r="H70">
        <v>246</v>
      </c>
      <c r="I70">
        <f t="shared" si="4"/>
        <v>7377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2042</v>
      </c>
      <c r="T70" t="s">
        <v>2043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0.24063291139240506</v>
      </c>
      <c r="G71" t="s">
        <v>74</v>
      </c>
      <c r="H71">
        <v>17</v>
      </c>
      <c r="I71">
        <f t="shared" si="4"/>
        <v>959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2042</v>
      </c>
      <c r="T71" t="s">
        <v>2043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1.2374140625000001</v>
      </c>
      <c r="G72" t="s">
        <v>20</v>
      </c>
      <c r="H72">
        <v>2475</v>
      </c>
      <c r="I72">
        <f t="shared" si="4"/>
        <v>80432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2042</v>
      </c>
      <c r="T72" t="s">
        <v>2043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1.0806666666666667</v>
      </c>
      <c r="G73" t="s">
        <v>20</v>
      </c>
      <c r="H73">
        <v>76</v>
      </c>
      <c r="I73">
        <f t="shared" si="4"/>
        <v>3280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2042</v>
      </c>
      <c r="T73" t="s">
        <v>2043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6.7033333333333331</v>
      </c>
      <c r="G74" t="s">
        <v>20</v>
      </c>
      <c r="H74">
        <v>54</v>
      </c>
      <c r="I74">
        <f t="shared" si="4"/>
        <v>2038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2044</v>
      </c>
      <c r="T74" t="s">
        <v>2052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6.609285714285714</v>
      </c>
      <c r="G75" t="s">
        <v>20</v>
      </c>
      <c r="H75">
        <v>88</v>
      </c>
      <c r="I75">
        <f t="shared" si="4"/>
        <v>4670.5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2038</v>
      </c>
      <c r="T75" t="s">
        <v>2061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1.2246153846153847</v>
      </c>
      <c r="G76" t="s">
        <v>20</v>
      </c>
      <c r="H76">
        <v>85</v>
      </c>
      <c r="I76">
        <f t="shared" si="4"/>
        <v>2430.5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2038</v>
      </c>
      <c r="T76" t="s">
        <v>2060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1.5057731958762886</v>
      </c>
      <c r="G77" t="s">
        <v>20</v>
      </c>
      <c r="H77">
        <v>170</v>
      </c>
      <c r="I77">
        <f t="shared" si="4"/>
        <v>7388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2057</v>
      </c>
      <c r="T77" t="s">
        <v>2058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0.78106590724165992</v>
      </c>
      <c r="G78" t="s">
        <v>14</v>
      </c>
      <c r="H78">
        <v>1684</v>
      </c>
      <c r="I78">
        <f t="shared" si="4"/>
        <v>48838.5</v>
      </c>
      <c r="J78" t="s">
        <v>21</v>
      </c>
      <c r="K78" t="s">
        <v>22</v>
      </c>
      <c r="L78">
        <v>1421992800</v>
      </c>
      <c r="M78" s="9">
        <f t="shared" si="6"/>
        <v>42027.25</v>
      </c>
      <c r="N78">
        <v>1426222800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2042</v>
      </c>
      <c r="T78" t="s">
        <v>2043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0.46947368421052632</v>
      </c>
      <c r="G79" t="s">
        <v>14</v>
      </c>
      <c r="H79">
        <v>56</v>
      </c>
      <c r="I79">
        <f t="shared" si="4"/>
        <v>2258</v>
      </c>
      <c r="J79" t="s">
        <v>21</v>
      </c>
      <c r="K79" t="s">
        <v>22</v>
      </c>
      <c r="L79">
        <v>1285563600</v>
      </c>
      <c r="M79" s="9">
        <f t="shared" si="6"/>
        <v>40448.208333333336</v>
      </c>
      <c r="N79">
        <v>1286773200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2044</v>
      </c>
      <c r="T79" t="s">
        <v>2052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3.008</v>
      </c>
      <c r="G80" t="s">
        <v>20</v>
      </c>
      <c r="H80">
        <v>330</v>
      </c>
      <c r="I80">
        <f t="shared" si="4"/>
        <v>6933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2050</v>
      </c>
      <c r="T80" t="s">
        <v>2062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0.6959861591695502</v>
      </c>
      <c r="G81" t="s">
        <v>14</v>
      </c>
      <c r="H81">
        <v>838</v>
      </c>
      <c r="I81">
        <f t="shared" si="4"/>
        <v>20533</v>
      </c>
      <c r="J81" t="s">
        <v>21</v>
      </c>
      <c r="K81" t="s">
        <v>22</v>
      </c>
      <c r="L81">
        <v>1529125200</v>
      </c>
      <c r="M81" s="9">
        <f t="shared" si="6"/>
        <v>43267.208333333328</v>
      </c>
      <c r="N81">
        <v>1529557200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2042</v>
      </c>
      <c r="T81" t="s">
        <v>2043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6.374545454545455</v>
      </c>
      <c r="G82" t="s">
        <v>20</v>
      </c>
      <c r="H82">
        <v>127</v>
      </c>
      <c r="I82">
        <f t="shared" si="4"/>
        <v>3569.5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2053</v>
      </c>
      <c r="T82" t="s">
        <v>2054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2.253392857142857</v>
      </c>
      <c r="G83" t="s">
        <v>20</v>
      </c>
      <c r="H83">
        <v>411</v>
      </c>
      <c r="I83">
        <f t="shared" si="4"/>
        <v>19134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2038</v>
      </c>
      <c r="T83" t="s">
        <v>2039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14.973000000000001</v>
      </c>
      <c r="G84" t="s">
        <v>20</v>
      </c>
      <c r="H84">
        <v>180</v>
      </c>
      <c r="I84">
        <f t="shared" si="4"/>
        <v>7576.5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2053</v>
      </c>
      <c r="T84" t="s">
        <v>2054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0.37590225563909774</v>
      </c>
      <c r="G85" t="s">
        <v>14</v>
      </c>
      <c r="H85">
        <v>1000</v>
      </c>
      <c r="I85">
        <f t="shared" si="4"/>
        <v>20498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2038</v>
      </c>
      <c r="T85" t="s">
        <v>2046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1.3236942675159236</v>
      </c>
      <c r="G86" t="s">
        <v>20</v>
      </c>
      <c r="H86">
        <v>374</v>
      </c>
      <c r="I86">
        <f t="shared" si="4"/>
        <v>20969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2040</v>
      </c>
      <c r="T86" t="s">
        <v>2049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1.3122448979591836</v>
      </c>
      <c r="G87" t="s">
        <v>20</v>
      </c>
      <c r="H87">
        <v>71</v>
      </c>
      <c r="I87">
        <f t="shared" si="4"/>
        <v>3250.5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2038</v>
      </c>
      <c r="T87" t="s">
        <v>2048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1.6763513513513513</v>
      </c>
      <c r="G88" t="s">
        <v>20</v>
      </c>
      <c r="H88">
        <v>203</v>
      </c>
      <c r="I88">
        <f t="shared" si="4"/>
        <v>6304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2042</v>
      </c>
      <c r="T88" t="s">
        <v>2043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0.6198488664987406</v>
      </c>
      <c r="G89" t="s">
        <v>14</v>
      </c>
      <c r="H89">
        <v>1482</v>
      </c>
      <c r="I89">
        <f t="shared" si="4"/>
        <v>62261</v>
      </c>
      <c r="J89" t="s">
        <v>26</v>
      </c>
      <c r="K89" t="s">
        <v>27</v>
      </c>
      <c r="L89">
        <v>1299564000</v>
      </c>
      <c r="M89" s="9">
        <f t="shared" si="6"/>
        <v>40610.25</v>
      </c>
      <c r="N89">
        <v>1300510800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2038</v>
      </c>
      <c r="T89" t="s">
        <v>2039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2.6074999999999999</v>
      </c>
      <c r="G90" t="s">
        <v>20</v>
      </c>
      <c r="H90">
        <v>113</v>
      </c>
      <c r="I90">
        <f t="shared" si="4"/>
        <v>6314.5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2050</v>
      </c>
      <c r="T90" t="s">
        <v>2062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2.5258823529411765</v>
      </c>
      <c r="G91" t="s">
        <v>20</v>
      </c>
      <c r="H91">
        <v>96</v>
      </c>
      <c r="I91">
        <f t="shared" si="4"/>
        <v>4342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2042</v>
      </c>
      <c r="T91" t="s">
        <v>2043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0.7861538461538462</v>
      </c>
      <c r="G92" t="s">
        <v>14</v>
      </c>
      <c r="H92">
        <v>106</v>
      </c>
      <c r="I92">
        <f t="shared" si="4"/>
        <v>3119</v>
      </c>
      <c r="J92" t="s">
        <v>21</v>
      </c>
      <c r="K92" t="s">
        <v>22</v>
      </c>
      <c r="L92">
        <v>1456380000</v>
      </c>
      <c r="M92" s="9">
        <f t="shared" si="6"/>
        <v>42425.25</v>
      </c>
      <c r="N92">
        <v>1456380000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2042</v>
      </c>
      <c r="T92" t="s">
        <v>2043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0.48404406999351912</v>
      </c>
      <c r="G93" t="s">
        <v>14</v>
      </c>
      <c r="H93">
        <v>679</v>
      </c>
      <c r="I93">
        <f t="shared" si="4"/>
        <v>37683.5</v>
      </c>
      <c r="J93" t="s">
        <v>107</v>
      </c>
      <c r="K93" t="s">
        <v>108</v>
      </c>
      <c r="L93">
        <v>1470459600</v>
      </c>
      <c r="M93" s="9">
        <f t="shared" si="6"/>
        <v>42588.208333333328</v>
      </c>
      <c r="N93">
        <v>1472878800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2050</v>
      </c>
      <c r="T93" t="s">
        <v>2062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2.5887500000000001</v>
      </c>
      <c r="G94" t="s">
        <v>20</v>
      </c>
      <c r="H94">
        <v>498</v>
      </c>
      <c r="I94">
        <f t="shared" si="4"/>
        <v>26136.5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2053</v>
      </c>
      <c r="T94" t="s">
        <v>2054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0.60548713235294116</v>
      </c>
      <c r="G95" t="s">
        <v>74</v>
      </c>
      <c r="H95">
        <v>610</v>
      </c>
      <c r="I95">
        <f t="shared" si="4"/>
        <v>33243.5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2042</v>
      </c>
      <c r="T95" t="s">
        <v>2043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3.036896551724138</v>
      </c>
      <c r="G96" t="s">
        <v>20</v>
      </c>
      <c r="H96">
        <v>180</v>
      </c>
      <c r="I96">
        <f t="shared" si="4"/>
        <v>4493.5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2040</v>
      </c>
      <c r="T96" t="s">
        <v>2041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1.1299999999999999</v>
      </c>
      <c r="G97" t="s">
        <v>20</v>
      </c>
      <c r="H97">
        <v>27</v>
      </c>
      <c r="I97">
        <f t="shared" si="4"/>
        <v>522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2044</v>
      </c>
      <c r="T97" t="s">
        <v>2045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2.1737876614060259</v>
      </c>
      <c r="G98" t="s">
        <v>20</v>
      </c>
      <c r="H98">
        <v>2331</v>
      </c>
      <c r="I98">
        <f t="shared" si="4"/>
        <v>76922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2042</v>
      </c>
      <c r="T98" t="s">
        <v>2043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9.2669230769230762</v>
      </c>
      <c r="G99" t="s">
        <v>20</v>
      </c>
      <c r="H99">
        <v>113</v>
      </c>
      <c r="I99">
        <f t="shared" si="4"/>
        <v>6080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2036</v>
      </c>
      <c r="T99" t="s">
        <v>2037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0.33692229038854804</v>
      </c>
      <c r="G100" t="s">
        <v>14</v>
      </c>
      <c r="H100">
        <v>1220</v>
      </c>
      <c r="I100">
        <f t="shared" si="4"/>
        <v>17085.5</v>
      </c>
      <c r="J100" t="s">
        <v>26</v>
      </c>
      <c r="K100" t="s">
        <v>27</v>
      </c>
      <c r="L100">
        <v>1437973200</v>
      </c>
      <c r="M100" s="9">
        <f t="shared" si="6"/>
        <v>42212.208333333328</v>
      </c>
      <c r="N100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2053</v>
      </c>
      <c r="T100" t="s">
        <v>2054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1.9672368421052631</v>
      </c>
      <c r="G101" t="s">
        <v>20</v>
      </c>
      <c r="H101">
        <v>164</v>
      </c>
      <c r="I101">
        <f t="shared" si="4"/>
        <v>7557.5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2042</v>
      </c>
      <c r="T101" t="s">
        <v>2043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0.01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 s="9">
        <f t="shared" si="6"/>
        <v>40835.208333333336</v>
      </c>
      <c r="N10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2042</v>
      </c>
      <c r="T102" t="s">
        <v>2043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10.214444444444444</v>
      </c>
      <c r="G103" t="s">
        <v>20</v>
      </c>
      <c r="H103">
        <v>164</v>
      </c>
      <c r="I103">
        <f t="shared" si="4"/>
        <v>4678.5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2038</v>
      </c>
      <c r="T103" t="s">
        <v>2046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2.8167567567567566</v>
      </c>
      <c r="G104" t="s">
        <v>20</v>
      </c>
      <c r="H104">
        <v>336</v>
      </c>
      <c r="I104">
        <f t="shared" si="4"/>
        <v>5379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2040</v>
      </c>
      <c r="T104" t="s">
        <v>2049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0.24610000000000001</v>
      </c>
      <c r="G105" t="s">
        <v>14</v>
      </c>
      <c r="H105">
        <v>37</v>
      </c>
      <c r="I105">
        <f t="shared" si="4"/>
        <v>1249</v>
      </c>
      <c r="J105" t="s">
        <v>107</v>
      </c>
      <c r="K105" t="s">
        <v>108</v>
      </c>
      <c r="L105">
        <v>1287896400</v>
      </c>
      <c r="M105" s="9">
        <f t="shared" si="6"/>
        <v>40475.208333333336</v>
      </c>
      <c r="N105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2038</v>
      </c>
      <c r="T105" t="s">
        <v>2046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1.4314010067114094</v>
      </c>
      <c r="G106" t="s">
        <v>20</v>
      </c>
      <c r="H106">
        <v>1917</v>
      </c>
      <c r="I106">
        <f t="shared" si="4"/>
        <v>86270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2038</v>
      </c>
      <c r="T106" t="s">
        <v>2048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1.4454411764705883</v>
      </c>
      <c r="G107" t="s">
        <v>20</v>
      </c>
      <c r="H107">
        <v>95</v>
      </c>
      <c r="I107">
        <f t="shared" si="4"/>
        <v>4962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2040</v>
      </c>
      <c r="T107" t="s">
        <v>2041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3.5912820512820511</v>
      </c>
      <c r="G108" t="s">
        <v>20</v>
      </c>
      <c r="H108">
        <v>147</v>
      </c>
      <c r="I108">
        <f t="shared" si="4"/>
        <v>7076.5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2042</v>
      </c>
      <c r="T108" t="s">
        <v>2043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1.8648571428571428</v>
      </c>
      <c r="G109" t="s">
        <v>20</v>
      </c>
      <c r="H109">
        <v>86</v>
      </c>
      <c r="I109">
        <f t="shared" si="4"/>
        <v>3306.5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2042</v>
      </c>
      <c r="T109" t="s">
        <v>2043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5.9526666666666666</v>
      </c>
      <c r="G110" t="s">
        <v>20</v>
      </c>
      <c r="H110">
        <v>83</v>
      </c>
      <c r="I110">
        <f t="shared" si="4"/>
        <v>4506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2044</v>
      </c>
      <c r="T110" t="s">
        <v>2045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0.5921153846153846</v>
      </c>
      <c r="G111" t="s">
        <v>14</v>
      </c>
      <c r="H111">
        <v>60</v>
      </c>
      <c r="I111">
        <f t="shared" si="4"/>
        <v>1569.5</v>
      </c>
      <c r="J111" t="s">
        <v>21</v>
      </c>
      <c r="K111" t="s">
        <v>22</v>
      </c>
      <c r="L111">
        <v>1389506400</v>
      </c>
      <c r="M111" s="9">
        <f t="shared" si="6"/>
        <v>41651.25</v>
      </c>
      <c r="N111">
        <v>1389679200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2044</v>
      </c>
      <c r="T111" t="s">
        <v>2063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0.14962780898876404</v>
      </c>
      <c r="G112" t="s">
        <v>14</v>
      </c>
      <c r="H112">
        <v>296</v>
      </c>
      <c r="I112">
        <f t="shared" si="4"/>
        <v>10801.5</v>
      </c>
      <c r="J112" t="s">
        <v>21</v>
      </c>
      <c r="K112" t="s">
        <v>22</v>
      </c>
      <c r="L112">
        <v>1536642000</v>
      </c>
      <c r="M112" s="9">
        <f t="shared" si="6"/>
        <v>43354.208333333328</v>
      </c>
      <c r="N11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2036</v>
      </c>
      <c r="T112" t="s">
        <v>2037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1.1995602605863191</v>
      </c>
      <c r="G113" t="s">
        <v>20</v>
      </c>
      <c r="H113">
        <v>676</v>
      </c>
      <c r="I113">
        <f t="shared" si="4"/>
        <v>37164.5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2050</v>
      </c>
      <c r="T113" t="s">
        <v>2059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2.6882978723404256</v>
      </c>
      <c r="G114" t="s">
        <v>20</v>
      </c>
      <c r="H114">
        <v>361</v>
      </c>
      <c r="I114">
        <f t="shared" si="4"/>
        <v>6498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2040</v>
      </c>
      <c r="T114" t="s">
        <v>2041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3.7687878787878786</v>
      </c>
      <c r="G115" t="s">
        <v>20</v>
      </c>
      <c r="H115">
        <v>131</v>
      </c>
      <c r="I115">
        <f t="shared" si="4"/>
        <v>6284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2036</v>
      </c>
      <c r="T115" t="s">
        <v>2037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7.2715789473684209</v>
      </c>
      <c r="G116" t="s">
        <v>20</v>
      </c>
      <c r="H116">
        <v>126</v>
      </c>
      <c r="I116">
        <f t="shared" si="4"/>
        <v>6971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2040</v>
      </c>
      <c r="T116" t="s">
        <v>2049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0.87211757648470301</v>
      </c>
      <c r="G117" t="s">
        <v>14</v>
      </c>
      <c r="H117">
        <v>3304</v>
      </c>
      <c r="I117">
        <f t="shared" si="4"/>
        <v>74343</v>
      </c>
      <c r="J117" t="s">
        <v>107</v>
      </c>
      <c r="K117" t="s">
        <v>108</v>
      </c>
      <c r="L117">
        <v>1510898400</v>
      </c>
      <c r="M117" s="9">
        <f t="shared" si="6"/>
        <v>43056.25</v>
      </c>
      <c r="N117">
        <v>1513922400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2050</v>
      </c>
      <c r="T117" t="s">
        <v>2056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0.88</v>
      </c>
      <c r="G118" t="s">
        <v>14</v>
      </c>
      <c r="H118">
        <v>73</v>
      </c>
      <c r="I118">
        <f t="shared" si="4"/>
        <v>3204.5</v>
      </c>
      <c r="J118" t="s">
        <v>21</v>
      </c>
      <c r="K118" t="s">
        <v>22</v>
      </c>
      <c r="L118">
        <v>1442552400</v>
      </c>
      <c r="M118" s="9">
        <f t="shared" si="6"/>
        <v>42265.208333333328</v>
      </c>
      <c r="N118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2042</v>
      </c>
      <c r="T118" t="s">
        <v>2043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1.7393877551020409</v>
      </c>
      <c r="G119" t="s">
        <v>20</v>
      </c>
      <c r="H119">
        <v>275</v>
      </c>
      <c r="I119">
        <f t="shared" si="4"/>
        <v>4399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2044</v>
      </c>
      <c r="T119" t="s">
        <v>2063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1.1761111111111111</v>
      </c>
      <c r="G120" t="s">
        <v>20</v>
      </c>
      <c r="H120">
        <v>67</v>
      </c>
      <c r="I120">
        <f t="shared" si="4"/>
        <v>3209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2057</v>
      </c>
      <c r="T120" t="s">
        <v>2058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2.1496</v>
      </c>
      <c r="G121" t="s">
        <v>20</v>
      </c>
      <c r="H121">
        <v>154</v>
      </c>
      <c r="I121">
        <f t="shared" si="4"/>
        <v>5451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2044</v>
      </c>
      <c r="T121" t="s">
        <v>2045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1.4949667110519307</v>
      </c>
      <c r="G122" t="s">
        <v>20</v>
      </c>
      <c r="H122">
        <v>1782</v>
      </c>
      <c r="I122">
        <f t="shared" si="4"/>
        <v>57027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2053</v>
      </c>
      <c r="T122" t="s">
        <v>2064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2.1933995584988963</v>
      </c>
      <c r="G123" t="s">
        <v>20</v>
      </c>
      <c r="H123">
        <v>903</v>
      </c>
      <c r="I123">
        <f t="shared" si="4"/>
        <v>50132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2053</v>
      </c>
      <c r="T123" t="s">
        <v>2054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0.64367690058479532</v>
      </c>
      <c r="G124" t="s">
        <v>14</v>
      </c>
      <c r="H124">
        <v>3387</v>
      </c>
      <c r="I124">
        <f t="shared" si="4"/>
        <v>45721</v>
      </c>
      <c r="J124" t="s">
        <v>21</v>
      </c>
      <c r="K124" t="s">
        <v>22</v>
      </c>
      <c r="L124">
        <v>1417068000</v>
      </c>
      <c r="M124" s="9">
        <f t="shared" si="6"/>
        <v>41970.25</v>
      </c>
      <c r="N124">
        <v>1419400800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2050</v>
      </c>
      <c r="T124" t="s">
        <v>2056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0.18622397298818233</v>
      </c>
      <c r="G125" t="s">
        <v>14</v>
      </c>
      <c r="H125">
        <v>662</v>
      </c>
      <c r="I125">
        <f t="shared" si="4"/>
        <v>16877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2042</v>
      </c>
      <c r="T125" t="s">
        <v>2043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3.6776923076923076</v>
      </c>
      <c r="G126" t="s">
        <v>20</v>
      </c>
      <c r="H126">
        <v>94</v>
      </c>
      <c r="I126">
        <f t="shared" si="4"/>
        <v>4828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2057</v>
      </c>
      <c r="T126" t="s">
        <v>2058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1.5990566037735849</v>
      </c>
      <c r="G127" t="s">
        <v>20</v>
      </c>
      <c r="H127">
        <v>180</v>
      </c>
      <c r="I127">
        <f t="shared" si="4"/>
        <v>4327.5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2042</v>
      </c>
      <c r="T127" t="s">
        <v>2043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0.38633185349611543</v>
      </c>
      <c r="G128" t="s">
        <v>14</v>
      </c>
      <c r="H128">
        <v>774</v>
      </c>
      <c r="I128">
        <f t="shared" si="4"/>
        <v>35195.5</v>
      </c>
      <c r="J128" t="s">
        <v>21</v>
      </c>
      <c r="K128" t="s">
        <v>22</v>
      </c>
      <c r="L128">
        <v>1471150800</v>
      </c>
      <c r="M128" s="9">
        <f t="shared" si="6"/>
        <v>42596.208333333328</v>
      </c>
      <c r="N128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2042</v>
      </c>
      <c r="T128" t="s">
        <v>2043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0.51421511627906979</v>
      </c>
      <c r="G129" t="s">
        <v>14</v>
      </c>
      <c r="H129">
        <v>672</v>
      </c>
      <c r="I129">
        <f t="shared" si="4"/>
        <v>26869.5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2042</v>
      </c>
      <c r="T129" t="s">
        <v>2043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0.60334277620396604</v>
      </c>
      <c r="G130" t="s">
        <v>74</v>
      </c>
      <c r="H130">
        <v>532</v>
      </c>
      <c r="I130">
        <f t="shared" ref="I130:I193" si="8">AVERAGE(E130,H130)</f>
        <v>21564</v>
      </c>
      <c r="J130" t="s">
        <v>21</v>
      </c>
      <c r="K130" t="s">
        <v>22</v>
      </c>
      <c r="L130">
        <v>1282885200</v>
      </c>
      <c r="M130" s="9">
        <f t="shared" si="6"/>
        <v>40417.208333333336</v>
      </c>
      <c r="N130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2038</v>
      </c>
      <c r="T130" t="s">
        <v>2039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9">(E131/D131)</f>
        <v>3.2026936026936029E-2</v>
      </c>
      <c r="G131" t="s">
        <v>74</v>
      </c>
      <c r="H131">
        <v>55</v>
      </c>
      <c r="I131">
        <f t="shared" si="8"/>
        <v>2405.5</v>
      </c>
      <c r="J131" t="s">
        <v>26</v>
      </c>
      <c r="K131" t="s">
        <v>27</v>
      </c>
      <c r="L131">
        <v>1422943200</v>
      </c>
      <c r="M131" s="9">
        <f t="shared" ref="M131:M194" si="10">(((L131/60)/60)/24)+DATE(1970,1,1)</f>
        <v>42038.25</v>
      </c>
      <c r="N131">
        <v>1425103200</v>
      </c>
      <c r="O131" s="9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2036</v>
      </c>
      <c r="T131" t="s">
        <v>2037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9"/>
        <v>1.5546875</v>
      </c>
      <c r="G132" t="s">
        <v>20</v>
      </c>
      <c r="H132">
        <v>533</v>
      </c>
      <c r="I132">
        <f t="shared" si="8"/>
        <v>7729</v>
      </c>
      <c r="J132" t="s">
        <v>36</v>
      </c>
      <c r="K132" t="s">
        <v>37</v>
      </c>
      <c r="L132">
        <v>1319605200</v>
      </c>
      <c r="M132" s="9">
        <f t="shared" si="10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2044</v>
      </c>
      <c r="T132" t="s">
        <v>2047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9"/>
        <v>1.0085974499089254</v>
      </c>
      <c r="G133" t="s">
        <v>20</v>
      </c>
      <c r="H133">
        <v>2443</v>
      </c>
      <c r="I133">
        <f t="shared" si="8"/>
        <v>84279.5</v>
      </c>
      <c r="J133" t="s">
        <v>40</v>
      </c>
      <c r="K133" t="s">
        <v>41</v>
      </c>
      <c r="L133">
        <v>1385704800</v>
      </c>
      <c r="M133" s="9">
        <f t="shared" si="10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2040</v>
      </c>
      <c r="T133" t="s">
        <v>2041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9"/>
        <v>1.1618181818181819</v>
      </c>
      <c r="G134" t="s">
        <v>20</v>
      </c>
      <c r="H134">
        <v>89</v>
      </c>
      <c r="I134">
        <f t="shared" si="8"/>
        <v>1961.5</v>
      </c>
      <c r="J134" t="s">
        <v>21</v>
      </c>
      <c r="K134" t="s">
        <v>22</v>
      </c>
      <c r="L134">
        <v>1515736800</v>
      </c>
      <c r="M134" s="9">
        <f t="shared" si="10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2042</v>
      </c>
      <c r="T134" t="s">
        <v>2043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9"/>
        <v>3.1077777777777778</v>
      </c>
      <c r="G135" t="s">
        <v>20</v>
      </c>
      <c r="H135">
        <v>159</v>
      </c>
      <c r="I135">
        <f t="shared" si="8"/>
        <v>7072</v>
      </c>
      <c r="J135" t="s">
        <v>21</v>
      </c>
      <c r="K135" t="s">
        <v>22</v>
      </c>
      <c r="L135">
        <v>1313125200</v>
      </c>
      <c r="M135" s="9">
        <f t="shared" si="10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2038</v>
      </c>
      <c r="T135" t="s">
        <v>2065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9"/>
        <v>0.89736683417085428</v>
      </c>
      <c r="G136" t="s">
        <v>14</v>
      </c>
      <c r="H136">
        <v>940</v>
      </c>
      <c r="I136">
        <f t="shared" si="8"/>
        <v>45114</v>
      </c>
      <c r="J136" t="s">
        <v>98</v>
      </c>
      <c r="K136" t="s">
        <v>99</v>
      </c>
      <c r="L136">
        <v>1308459600</v>
      </c>
      <c r="M136" s="9">
        <f t="shared" si="10"/>
        <v>40713.208333333336</v>
      </c>
      <c r="N136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2044</v>
      </c>
      <c r="T136" t="s">
        <v>2045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9"/>
        <v>0.71272727272727276</v>
      </c>
      <c r="G137" t="s">
        <v>14</v>
      </c>
      <c r="H137">
        <v>117</v>
      </c>
      <c r="I137">
        <f t="shared" si="8"/>
        <v>2802.5</v>
      </c>
      <c r="J137" t="s">
        <v>21</v>
      </c>
      <c r="K137" t="s">
        <v>22</v>
      </c>
      <c r="L137">
        <v>1362636000</v>
      </c>
      <c r="M137" s="9">
        <f t="shared" si="10"/>
        <v>41340.25</v>
      </c>
      <c r="N137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2042</v>
      </c>
      <c r="T137" t="s">
        <v>2043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9"/>
        <v>3.2862318840579711E-2</v>
      </c>
      <c r="G138" t="s">
        <v>74</v>
      </c>
      <c r="H138">
        <v>58</v>
      </c>
      <c r="I138">
        <f t="shared" si="8"/>
        <v>1389.5</v>
      </c>
      <c r="J138" t="s">
        <v>21</v>
      </c>
      <c r="K138" t="s">
        <v>22</v>
      </c>
      <c r="L138">
        <v>1402117200</v>
      </c>
      <c r="M138" s="9">
        <f t="shared" si="10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2044</v>
      </c>
      <c r="T138" t="s">
        <v>2047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9"/>
        <v>2.617777777777778</v>
      </c>
      <c r="G139" t="s">
        <v>20</v>
      </c>
      <c r="H139">
        <v>50</v>
      </c>
      <c r="I139">
        <f t="shared" si="8"/>
        <v>2381</v>
      </c>
      <c r="J139" t="s">
        <v>21</v>
      </c>
      <c r="K139" t="s">
        <v>22</v>
      </c>
      <c r="L139">
        <v>1286341200</v>
      </c>
      <c r="M139" s="9">
        <f t="shared" si="10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2050</v>
      </c>
      <c r="T139" t="s">
        <v>2051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9"/>
        <v>0.96</v>
      </c>
      <c r="G140" t="s">
        <v>14</v>
      </c>
      <c r="H140">
        <v>115</v>
      </c>
      <c r="I140">
        <f t="shared" si="8"/>
        <v>4665.5</v>
      </c>
      <c r="J140" t="s">
        <v>21</v>
      </c>
      <c r="K140" t="s">
        <v>22</v>
      </c>
      <c r="L140">
        <v>1348808400</v>
      </c>
      <c r="M140" s="9">
        <f t="shared" si="10"/>
        <v>41180.208333333336</v>
      </c>
      <c r="N140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2053</v>
      </c>
      <c r="T140" t="s">
        <v>2064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9"/>
        <v>0.20896851248642778</v>
      </c>
      <c r="G141" t="s">
        <v>14</v>
      </c>
      <c r="H141">
        <v>326</v>
      </c>
      <c r="I141">
        <f t="shared" si="8"/>
        <v>9786</v>
      </c>
      <c r="J141" t="s">
        <v>21</v>
      </c>
      <c r="K141" t="s">
        <v>22</v>
      </c>
      <c r="L141">
        <v>1429592400</v>
      </c>
      <c r="M141" s="9">
        <f t="shared" si="10"/>
        <v>42115.208333333328</v>
      </c>
      <c r="N141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2040</v>
      </c>
      <c r="T141" t="s">
        <v>2049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9"/>
        <v>2.2316363636363636</v>
      </c>
      <c r="G142" t="s">
        <v>20</v>
      </c>
      <c r="H142">
        <v>186</v>
      </c>
      <c r="I142">
        <f t="shared" si="8"/>
        <v>6230</v>
      </c>
      <c r="J142" t="s">
        <v>21</v>
      </c>
      <c r="K142" t="s">
        <v>22</v>
      </c>
      <c r="L142">
        <v>1519538400</v>
      </c>
      <c r="M142" s="9">
        <f t="shared" si="10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2044</v>
      </c>
      <c r="T142" t="s">
        <v>2045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9"/>
        <v>1.0159097978227061</v>
      </c>
      <c r="G143" t="s">
        <v>20</v>
      </c>
      <c r="H143">
        <v>1071</v>
      </c>
      <c r="I143">
        <f t="shared" si="8"/>
        <v>33197</v>
      </c>
      <c r="J143" t="s">
        <v>21</v>
      </c>
      <c r="K143" t="s">
        <v>22</v>
      </c>
      <c r="L143">
        <v>1434085200</v>
      </c>
      <c r="M143" s="9">
        <f t="shared" si="10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2040</v>
      </c>
      <c r="T143" t="s">
        <v>2041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9"/>
        <v>2.3003999999999998</v>
      </c>
      <c r="G144" t="s">
        <v>20</v>
      </c>
      <c r="H144">
        <v>117</v>
      </c>
      <c r="I144">
        <f t="shared" si="8"/>
        <v>5809.5</v>
      </c>
      <c r="J144" t="s">
        <v>21</v>
      </c>
      <c r="K144" t="s">
        <v>22</v>
      </c>
      <c r="L144">
        <v>1333688400</v>
      </c>
      <c r="M144" s="9">
        <f t="shared" si="10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2040</v>
      </c>
      <c r="T144" t="s">
        <v>2041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9"/>
        <v>1.355925925925926</v>
      </c>
      <c r="G145" t="s">
        <v>20</v>
      </c>
      <c r="H145">
        <v>70</v>
      </c>
      <c r="I145">
        <f t="shared" si="8"/>
        <v>3696</v>
      </c>
      <c r="J145" t="s">
        <v>21</v>
      </c>
      <c r="K145" t="s">
        <v>22</v>
      </c>
      <c r="L145">
        <v>1277701200</v>
      </c>
      <c r="M145" s="9">
        <f t="shared" si="10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2038</v>
      </c>
      <c r="T145" t="s">
        <v>2048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9"/>
        <v>1.2909999999999999</v>
      </c>
      <c r="G146" t="s">
        <v>20</v>
      </c>
      <c r="H146">
        <v>135</v>
      </c>
      <c r="I146">
        <f t="shared" si="8"/>
        <v>5877</v>
      </c>
      <c r="J146" t="s">
        <v>21</v>
      </c>
      <c r="K146" t="s">
        <v>22</v>
      </c>
      <c r="L146">
        <v>1560747600</v>
      </c>
      <c r="M146" s="9">
        <f t="shared" si="10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2042</v>
      </c>
      <c r="T146" t="s">
        <v>2043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9"/>
        <v>2.3651200000000001</v>
      </c>
      <c r="G147" t="s">
        <v>20</v>
      </c>
      <c r="H147">
        <v>768</v>
      </c>
      <c r="I147">
        <f t="shared" si="8"/>
        <v>29948</v>
      </c>
      <c r="J147" t="s">
        <v>98</v>
      </c>
      <c r="K147" t="s">
        <v>99</v>
      </c>
      <c r="L147">
        <v>1410066000</v>
      </c>
      <c r="M147" s="9">
        <f t="shared" si="10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2040</v>
      </c>
      <c r="T147" t="s">
        <v>2049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9"/>
        <v>0.17249999999999999</v>
      </c>
      <c r="G148" t="s">
        <v>74</v>
      </c>
      <c r="H148">
        <v>51</v>
      </c>
      <c r="I148">
        <f t="shared" si="8"/>
        <v>784.5</v>
      </c>
      <c r="J148" t="s">
        <v>21</v>
      </c>
      <c r="K148" t="s">
        <v>22</v>
      </c>
      <c r="L148">
        <v>1320732000</v>
      </c>
      <c r="M148" s="9">
        <f t="shared" si="10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2042</v>
      </c>
      <c r="T148" t="s">
        <v>2043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9"/>
        <v>1.1249397590361445</v>
      </c>
      <c r="G149" t="s">
        <v>20</v>
      </c>
      <c r="H149">
        <v>199</v>
      </c>
      <c r="I149">
        <f t="shared" si="8"/>
        <v>4768</v>
      </c>
      <c r="J149" t="s">
        <v>21</v>
      </c>
      <c r="K149" t="s">
        <v>22</v>
      </c>
      <c r="L149">
        <v>1465794000</v>
      </c>
      <c r="M149" s="9">
        <f t="shared" si="10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2042</v>
      </c>
      <c r="T149" t="s">
        <v>2043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9"/>
        <v>1.2102150537634409</v>
      </c>
      <c r="G150" t="s">
        <v>20</v>
      </c>
      <c r="H150">
        <v>107</v>
      </c>
      <c r="I150">
        <f t="shared" si="8"/>
        <v>5681</v>
      </c>
      <c r="J150" t="s">
        <v>21</v>
      </c>
      <c r="K150" t="s">
        <v>22</v>
      </c>
      <c r="L150">
        <v>1500958800</v>
      </c>
      <c r="M150" s="9">
        <f t="shared" si="10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2040</v>
      </c>
      <c r="T150" t="s">
        <v>2049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9"/>
        <v>2.1987096774193549</v>
      </c>
      <c r="G151" t="s">
        <v>20</v>
      </c>
      <c r="H151">
        <v>195</v>
      </c>
      <c r="I151">
        <f t="shared" si="8"/>
        <v>6913.5</v>
      </c>
      <c r="J151" t="s">
        <v>21</v>
      </c>
      <c r="K151" t="s">
        <v>22</v>
      </c>
      <c r="L151">
        <v>1357020000</v>
      </c>
      <c r="M151" s="9">
        <f t="shared" si="10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2038</v>
      </c>
      <c r="T151" t="s">
        <v>2048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9"/>
        <v>0.01</v>
      </c>
      <c r="G152" t="s">
        <v>14</v>
      </c>
      <c r="H152">
        <v>1</v>
      </c>
      <c r="I152">
        <f t="shared" si="8"/>
        <v>1</v>
      </c>
      <c r="J152" t="s">
        <v>21</v>
      </c>
      <c r="K152" t="s">
        <v>22</v>
      </c>
      <c r="L152">
        <v>1544940000</v>
      </c>
      <c r="M152" s="9">
        <f t="shared" si="10"/>
        <v>43450.25</v>
      </c>
      <c r="N152">
        <v>1545026400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2038</v>
      </c>
      <c r="T152" t="s">
        <v>2039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9"/>
        <v>0.64166909620991253</v>
      </c>
      <c r="G153" t="s">
        <v>14</v>
      </c>
      <c r="H153">
        <v>1467</v>
      </c>
      <c r="I153">
        <f t="shared" si="8"/>
        <v>44752</v>
      </c>
      <c r="J153" t="s">
        <v>21</v>
      </c>
      <c r="K153" t="s">
        <v>22</v>
      </c>
      <c r="L153">
        <v>1402290000</v>
      </c>
      <c r="M153" s="9">
        <f t="shared" si="10"/>
        <v>41799.208333333336</v>
      </c>
      <c r="N153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2038</v>
      </c>
      <c r="T153" t="s">
        <v>2046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9"/>
        <v>4.2306746987951804</v>
      </c>
      <c r="G154" t="s">
        <v>20</v>
      </c>
      <c r="H154">
        <v>3376</v>
      </c>
      <c r="I154">
        <f t="shared" si="8"/>
        <v>89474.5</v>
      </c>
      <c r="J154" t="s">
        <v>21</v>
      </c>
      <c r="K154" t="s">
        <v>22</v>
      </c>
      <c r="L154">
        <v>1487311200</v>
      </c>
      <c r="M154" s="9">
        <f t="shared" si="10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2038</v>
      </c>
      <c r="T154" t="s">
        <v>2048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9"/>
        <v>0.92984160506863778</v>
      </c>
      <c r="G155" t="s">
        <v>14</v>
      </c>
      <c r="H155">
        <v>5681</v>
      </c>
      <c r="I155">
        <f t="shared" si="8"/>
        <v>90896.5</v>
      </c>
      <c r="J155" t="s">
        <v>21</v>
      </c>
      <c r="K155" t="s">
        <v>22</v>
      </c>
      <c r="L155">
        <v>1350622800</v>
      </c>
      <c r="M155" s="9">
        <f t="shared" si="10"/>
        <v>41201.208333333336</v>
      </c>
      <c r="N155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2042</v>
      </c>
      <c r="T155" t="s">
        <v>2043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9"/>
        <v>0.58756567425569173</v>
      </c>
      <c r="G156" t="s">
        <v>14</v>
      </c>
      <c r="H156">
        <v>1059</v>
      </c>
      <c r="I156">
        <f t="shared" si="8"/>
        <v>50854.5</v>
      </c>
      <c r="J156" t="s">
        <v>21</v>
      </c>
      <c r="K156" t="s">
        <v>22</v>
      </c>
      <c r="L156">
        <v>1463029200</v>
      </c>
      <c r="M156" s="9">
        <f t="shared" si="10"/>
        <v>42502.208333333328</v>
      </c>
      <c r="N156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2038</v>
      </c>
      <c r="T156" t="s">
        <v>2048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9"/>
        <v>0.65022222222222226</v>
      </c>
      <c r="G157" t="s">
        <v>14</v>
      </c>
      <c r="H157">
        <v>1194</v>
      </c>
      <c r="I157">
        <f t="shared" si="8"/>
        <v>45950</v>
      </c>
      <c r="J157" t="s">
        <v>21</v>
      </c>
      <c r="K157" t="s">
        <v>22</v>
      </c>
      <c r="L157">
        <v>1269493200</v>
      </c>
      <c r="M157" s="9">
        <f t="shared" si="10"/>
        <v>40262.208333333336</v>
      </c>
      <c r="N157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2042</v>
      </c>
      <c r="T157" t="s">
        <v>2043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9"/>
        <v>0.73939560439560437</v>
      </c>
      <c r="G158" t="s">
        <v>74</v>
      </c>
      <c r="H158">
        <v>379</v>
      </c>
      <c r="I158">
        <f t="shared" si="8"/>
        <v>13646.5</v>
      </c>
      <c r="J158" t="s">
        <v>26</v>
      </c>
      <c r="K158" t="s">
        <v>27</v>
      </c>
      <c r="L158">
        <v>1570251600</v>
      </c>
      <c r="M158" s="9">
        <f t="shared" si="10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2038</v>
      </c>
      <c r="T158" t="s">
        <v>2039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9"/>
        <v>0.52666666666666662</v>
      </c>
      <c r="G159" t="s">
        <v>14</v>
      </c>
      <c r="H159">
        <v>30</v>
      </c>
      <c r="I159">
        <f t="shared" si="8"/>
        <v>1121</v>
      </c>
      <c r="J159" t="s">
        <v>26</v>
      </c>
      <c r="K159" t="s">
        <v>27</v>
      </c>
      <c r="L159">
        <v>1388383200</v>
      </c>
      <c r="M159" s="9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2057</v>
      </c>
      <c r="T159" t="s">
        <v>2058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9"/>
        <v>2.2095238095238097</v>
      </c>
      <c r="G160" t="s">
        <v>20</v>
      </c>
      <c r="H160">
        <v>41</v>
      </c>
      <c r="I160">
        <f t="shared" si="8"/>
        <v>2340.5</v>
      </c>
      <c r="J160" t="s">
        <v>21</v>
      </c>
      <c r="K160" t="s">
        <v>22</v>
      </c>
      <c r="L160">
        <v>1449554400</v>
      </c>
      <c r="M160" s="9">
        <f t="shared" si="10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2038</v>
      </c>
      <c r="T160" t="s">
        <v>2039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9"/>
        <v>1.0001150627615063</v>
      </c>
      <c r="G161" t="s">
        <v>20</v>
      </c>
      <c r="H161">
        <v>1821</v>
      </c>
      <c r="I161">
        <f t="shared" si="8"/>
        <v>96521.5</v>
      </c>
      <c r="J161" t="s">
        <v>21</v>
      </c>
      <c r="K161" t="s">
        <v>22</v>
      </c>
      <c r="L161">
        <v>1553662800</v>
      </c>
      <c r="M161" s="9">
        <f t="shared" si="10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2042</v>
      </c>
      <c r="T161" t="s">
        <v>2043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9"/>
        <v>1.6231249999999999</v>
      </c>
      <c r="G162" t="s">
        <v>20</v>
      </c>
      <c r="H162">
        <v>164</v>
      </c>
      <c r="I162">
        <f t="shared" si="8"/>
        <v>6574.5</v>
      </c>
      <c r="J162" t="s">
        <v>21</v>
      </c>
      <c r="K162" t="s">
        <v>22</v>
      </c>
      <c r="L162">
        <v>1556341200</v>
      </c>
      <c r="M162" s="9">
        <f t="shared" si="10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2040</v>
      </c>
      <c r="T162" t="s">
        <v>2049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9"/>
        <v>0.78181818181818186</v>
      </c>
      <c r="G163" t="s">
        <v>14</v>
      </c>
      <c r="H163">
        <v>75</v>
      </c>
      <c r="I163">
        <f t="shared" si="8"/>
        <v>2187.5</v>
      </c>
      <c r="J163" t="s">
        <v>21</v>
      </c>
      <c r="K163" t="s">
        <v>22</v>
      </c>
      <c r="L163">
        <v>1442984400</v>
      </c>
      <c r="M163" s="9">
        <f t="shared" si="10"/>
        <v>42270.208333333328</v>
      </c>
      <c r="N163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2040</v>
      </c>
      <c r="T163" t="s">
        <v>2041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9"/>
        <v>1.4973770491803278</v>
      </c>
      <c r="G164" t="s">
        <v>20</v>
      </c>
      <c r="H164">
        <v>157</v>
      </c>
      <c r="I164">
        <f t="shared" si="8"/>
        <v>4645.5</v>
      </c>
      <c r="J164" t="s">
        <v>98</v>
      </c>
      <c r="K164" t="s">
        <v>99</v>
      </c>
      <c r="L164">
        <v>1544248800</v>
      </c>
      <c r="M164" s="9">
        <f t="shared" si="10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2038</v>
      </c>
      <c r="T164" t="s">
        <v>2039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9"/>
        <v>2.5325714285714285</v>
      </c>
      <c r="G165" t="s">
        <v>20</v>
      </c>
      <c r="H165">
        <v>246</v>
      </c>
      <c r="I165">
        <f t="shared" si="8"/>
        <v>4555</v>
      </c>
      <c r="J165" t="s">
        <v>21</v>
      </c>
      <c r="K165" t="s">
        <v>22</v>
      </c>
      <c r="L165">
        <v>1508475600</v>
      </c>
      <c r="M165" s="9">
        <f t="shared" si="10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2057</v>
      </c>
      <c r="T165" t="s">
        <v>2058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9"/>
        <v>1.0016943521594683</v>
      </c>
      <c r="G166" t="s">
        <v>20</v>
      </c>
      <c r="H166">
        <v>1396</v>
      </c>
      <c r="I166">
        <f t="shared" si="8"/>
        <v>76075.5</v>
      </c>
      <c r="J166" t="s">
        <v>21</v>
      </c>
      <c r="K166" t="s">
        <v>22</v>
      </c>
      <c r="L166">
        <v>1507438800</v>
      </c>
      <c r="M166" s="9">
        <f t="shared" si="10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2042</v>
      </c>
      <c r="T166" t="s">
        <v>2043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9"/>
        <v>1.2199004424778761</v>
      </c>
      <c r="G167" t="s">
        <v>20</v>
      </c>
      <c r="H167">
        <v>2506</v>
      </c>
      <c r="I167">
        <f t="shared" si="8"/>
        <v>56392.5</v>
      </c>
      <c r="J167" t="s">
        <v>21</v>
      </c>
      <c r="K167" t="s">
        <v>22</v>
      </c>
      <c r="L167">
        <v>1501563600</v>
      </c>
      <c r="M167" s="9">
        <f t="shared" si="10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2040</v>
      </c>
      <c r="T167" t="s">
        <v>2041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9"/>
        <v>1.3713265306122449</v>
      </c>
      <c r="G168" t="s">
        <v>20</v>
      </c>
      <c r="H168">
        <v>244</v>
      </c>
      <c r="I168">
        <f t="shared" si="8"/>
        <v>6841.5</v>
      </c>
      <c r="J168" t="s">
        <v>21</v>
      </c>
      <c r="K168" t="s">
        <v>22</v>
      </c>
      <c r="L168">
        <v>1292997600</v>
      </c>
      <c r="M168" s="9">
        <f t="shared" si="10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2057</v>
      </c>
      <c r="T168" t="s">
        <v>2058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9"/>
        <v>4.155384615384615</v>
      </c>
      <c r="G169" t="s">
        <v>20</v>
      </c>
      <c r="H169">
        <v>146</v>
      </c>
      <c r="I169">
        <f t="shared" si="8"/>
        <v>5475</v>
      </c>
      <c r="J169" t="s">
        <v>26</v>
      </c>
      <c r="K169" t="s">
        <v>27</v>
      </c>
      <c r="L169">
        <v>1370840400</v>
      </c>
      <c r="M169" s="9">
        <f t="shared" si="10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2042</v>
      </c>
      <c r="T169" t="s">
        <v>2043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9"/>
        <v>0.3130913348946136</v>
      </c>
      <c r="G170" t="s">
        <v>14</v>
      </c>
      <c r="H170">
        <v>955</v>
      </c>
      <c r="I170">
        <f t="shared" si="8"/>
        <v>20531</v>
      </c>
      <c r="J170" t="s">
        <v>36</v>
      </c>
      <c r="K170" t="s">
        <v>37</v>
      </c>
      <c r="L170">
        <v>1550815200</v>
      </c>
      <c r="M170" s="9">
        <f t="shared" si="10"/>
        <v>43518.25</v>
      </c>
      <c r="N170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2038</v>
      </c>
      <c r="T170" t="s">
        <v>2048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9"/>
        <v>4.240815450643777</v>
      </c>
      <c r="G171" t="s">
        <v>20</v>
      </c>
      <c r="H171">
        <v>1267</v>
      </c>
      <c r="I171">
        <f t="shared" si="8"/>
        <v>50039</v>
      </c>
      <c r="J171" t="s">
        <v>21</v>
      </c>
      <c r="K171" t="s">
        <v>22</v>
      </c>
      <c r="L171">
        <v>1339909200</v>
      </c>
      <c r="M171" s="9">
        <f t="shared" si="10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2044</v>
      </c>
      <c r="T171" t="s">
        <v>2055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9"/>
        <v>2.9388623072833599E-2</v>
      </c>
      <c r="G172" t="s">
        <v>14</v>
      </c>
      <c r="H172">
        <v>67</v>
      </c>
      <c r="I172">
        <f t="shared" si="8"/>
        <v>2797.5</v>
      </c>
      <c r="J172" t="s">
        <v>21</v>
      </c>
      <c r="K172" t="s">
        <v>22</v>
      </c>
      <c r="L172">
        <v>1501736400</v>
      </c>
      <c r="M172" s="9">
        <f t="shared" si="10"/>
        <v>42950.208333333328</v>
      </c>
      <c r="N17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2038</v>
      </c>
      <c r="T172" t="s">
        <v>2048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9"/>
        <v>0.1063265306122449</v>
      </c>
      <c r="G173" t="s">
        <v>14</v>
      </c>
      <c r="H173">
        <v>5</v>
      </c>
      <c r="I173">
        <f t="shared" si="8"/>
        <v>263</v>
      </c>
      <c r="J173" t="s">
        <v>21</v>
      </c>
      <c r="K173" t="s">
        <v>22</v>
      </c>
      <c r="L173">
        <v>1395291600</v>
      </c>
      <c r="M173" s="9">
        <f t="shared" si="10"/>
        <v>41718.208333333336</v>
      </c>
      <c r="N173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2050</v>
      </c>
      <c r="T173" t="s">
        <v>2062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9"/>
        <v>0.82874999999999999</v>
      </c>
      <c r="G174" t="s">
        <v>14</v>
      </c>
      <c r="H174">
        <v>26</v>
      </c>
      <c r="I174">
        <f t="shared" si="8"/>
        <v>344.5</v>
      </c>
      <c r="J174" t="s">
        <v>21</v>
      </c>
      <c r="K174" t="s">
        <v>22</v>
      </c>
      <c r="L174">
        <v>1405746000</v>
      </c>
      <c r="M174" s="9">
        <f t="shared" si="10"/>
        <v>41839.208333333336</v>
      </c>
      <c r="N174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2044</v>
      </c>
      <c r="T174" t="s">
        <v>2045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9"/>
        <v>1.6301447776628748</v>
      </c>
      <c r="G175" t="s">
        <v>20</v>
      </c>
      <c r="H175">
        <v>1561</v>
      </c>
      <c r="I175">
        <f t="shared" si="8"/>
        <v>79598</v>
      </c>
      <c r="J175" t="s">
        <v>21</v>
      </c>
      <c r="K175" t="s">
        <v>22</v>
      </c>
      <c r="L175">
        <v>1368853200</v>
      </c>
      <c r="M175" s="9">
        <f t="shared" si="10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2042</v>
      </c>
      <c r="T175" t="s">
        <v>2043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9"/>
        <v>8.9466666666666672</v>
      </c>
      <c r="G176" t="s">
        <v>20</v>
      </c>
      <c r="H176">
        <v>48</v>
      </c>
      <c r="I176">
        <f t="shared" si="8"/>
        <v>2708</v>
      </c>
      <c r="J176" t="s">
        <v>21</v>
      </c>
      <c r="K176" t="s">
        <v>22</v>
      </c>
      <c r="L176">
        <v>1444021200</v>
      </c>
      <c r="M176" s="9">
        <f t="shared" si="10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2040</v>
      </c>
      <c r="T176" t="s">
        <v>2049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9"/>
        <v>0.26191501103752757</v>
      </c>
      <c r="G177" t="s">
        <v>14</v>
      </c>
      <c r="H177">
        <v>1130</v>
      </c>
      <c r="I177">
        <f t="shared" si="8"/>
        <v>24294.5</v>
      </c>
      <c r="J177" t="s">
        <v>21</v>
      </c>
      <c r="K177" t="s">
        <v>22</v>
      </c>
      <c r="L177">
        <v>1472619600</v>
      </c>
      <c r="M177" s="9">
        <f t="shared" si="10"/>
        <v>42613.208333333328</v>
      </c>
      <c r="N177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2042</v>
      </c>
      <c r="T177" t="s">
        <v>2043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9"/>
        <v>0.74834782608695649</v>
      </c>
      <c r="G178" t="s">
        <v>14</v>
      </c>
      <c r="H178">
        <v>782</v>
      </c>
      <c r="I178">
        <f t="shared" si="8"/>
        <v>43421</v>
      </c>
      <c r="J178" t="s">
        <v>21</v>
      </c>
      <c r="K178" t="s">
        <v>22</v>
      </c>
      <c r="L178">
        <v>1472878800</v>
      </c>
      <c r="M178" s="9">
        <f t="shared" si="10"/>
        <v>42616.208333333328</v>
      </c>
      <c r="N178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2042</v>
      </c>
      <c r="T178" t="s">
        <v>2043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9"/>
        <v>4.1647680412371137</v>
      </c>
      <c r="G179" t="s">
        <v>20</v>
      </c>
      <c r="H179">
        <v>2739</v>
      </c>
      <c r="I179">
        <f t="shared" si="8"/>
        <v>82166</v>
      </c>
      <c r="J179" t="s">
        <v>21</v>
      </c>
      <c r="K179" t="s">
        <v>22</v>
      </c>
      <c r="L179">
        <v>1289800800</v>
      </c>
      <c r="M179" s="9">
        <f t="shared" si="10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2042</v>
      </c>
      <c r="T179" t="s">
        <v>2043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9"/>
        <v>0.96208333333333329</v>
      </c>
      <c r="G180" t="s">
        <v>14</v>
      </c>
      <c r="H180">
        <v>210</v>
      </c>
      <c r="I180">
        <f t="shared" si="8"/>
        <v>3568.5</v>
      </c>
      <c r="J180" t="s">
        <v>21</v>
      </c>
      <c r="K180" t="s">
        <v>22</v>
      </c>
      <c r="L180">
        <v>1505970000</v>
      </c>
      <c r="M180" s="9">
        <f t="shared" si="10"/>
        <v>42999.208333333328</v>
      </c>
      <c r="N180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2036</v>
      </c>
      <c r="T180" t="s">
        <v>2037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9"/>
        <v>3.5771910112359548</v>
      </c>
      <c r="G181" t="s">
        <v>20</v>
      </c>
      <c r="H181">
        <v>3537</v>
      </c>
      <c r="I181">
        <f t="shared" si="8"/>
        <v>81361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2042</v>
      </c>
      <c r="T181" t="s">
        <v>2043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9"/>
        <v>3.0845714285714285</v>
      </c>
      <c r="G182" t="s">
        <v>20</v>
      </c>
      <c r="H182">
        <v>2107</v>
      </c>
      <c r="I182">
        <f t="shared" si="8"/>
        <v>87421.5</v>
      </c>
      <c r="J182" t="s">
        <v>26</v>
      </c>
      <c r="K182" t="s">
        <v>27</v>
      </c>
      <c r="L182">
        <v>1269234000</v>
      </c>
      <c r="M182" s="9">
        <f t="shared" si="10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2040</v>
      </c>
      <c r="T182" t="s">
        <v>2049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9"/>
        <v>0.61802325581395345</v>
      </c>
      <c r="G183" t="s">
        <v>14</v>
      </c>
      <c r="H183">
        <v>136</v>
      </c>
      <c r="I183">
        <f t="shared" si="8"/>
        <v>2725.5</v>
      </c>
      <c r="J183" t="s">
        <v>21</v>
      </c>
      <c r="K183" t="s">
        <v>22</v>
      </c>
      <c r="L183">
        <v>1507093200</v>
      </c>
      <c r="M183" s="9">
        <f t="shared" si="10"/>
        <v>43012.208333333328</v>
      </c>
      <c r="N183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2040</v>
      </c>
      <c r="T183" t="s">
        <v>2041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9"/>
        <v>7.2232472324723247</v>
      </c>
      <c r="G184" t="s">
        <v>20</v>
      </c>
      <c r="H184">
        <v>3318</v>
      </c>
      <c r="I184">
        <f t="shared" si="8"/>
        <v>99534</v>
      </c>
      <c r="J184" t="s">
        <v>36</v>
      </c>
      <c r="K184" t="s">
        <v>37</v>
      </c>
      <c r="L184">
        <v>1560574800</v>
      </c>
      <c r="M184" s="9">
        <f t="shared" si="10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2042</v>
      </c>
      <c r="T184" t="s">
        <v>2043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9"/>
        <v>0.69117647058823528</v>
      </c>
      <c r="G185" t="s">
        <v>14</v>
      </c>
      <c r="H185">
        <v>86</v>
      </c>
      <c r="I185">
        <f t="shared" si="8"/>
        <v>1805.5</v>
      </c>
      <c r="J185" t="s">
        <v>15</v>
      </c>
      <c r="K185" t="s">
        <v>16</v>
      </c>
      <c r="L185">
        <v>1284008400</v>
      </c>
      <c r="M185" s="9">
        <f t="shared" si="10"/>
        <v>40430.208333333336</v>
      </c>
      <c r="N185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2038</v>
      </c>
      <c r="T185" t="s">
        <v>2039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9"/>
        <v>2.9305555555555554</v>
      </c>
      <c r="G186" t="s">
        <v>20</v>
      </c>
      <c r="H186">
        <v>340</v>
      </c>
      <c r="I186">
        <f t="shared" si="8"/>
        <v>5445</v>
      </c>
      <c r="J186" t="s">
        <v>21</v>
      </c>
      <c r="K186" t="s">
        <v>22</v>
      </c>
      <c r="L186">
        <v>1556859600</v>
      </c>
      <c r="M186" s="9">
        <f t="shared" si="10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2042</v>
      </c>
      <c r="T186" t="s">
        <v>2043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9"/>
        <v>0.71799999999999997</v>
      </c>
      <c r="G187" t="s">
        <v>14</v>
      </c>
      <c r="H187">
        <v>19</v>
      </c>
      <c r="I187">
        <f t="shared" si="8"/>
        <v>368.5</v>
      </c>
      <c r="J187" t="s">
        <v>21</v>
      </c>
      <c r="K187" t="s">
        <v>22</v>
      </c>
      <c r="L187">
        <v>1526187600</v>
      </c>
      <c r="M187" s="9">
        <f t="shared" si="10"/>
        <v>43233.208333333328</v>
      </c>
      <c r="N187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2044</v>
      </c>
      <c r="T187" t="s">
        <v>2063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9"/>
        <v>0.31934684684684683</v>
      </c>
      <c r="G188" t="s">
        <v>14</v>
      </c>
      <c r="H188">
        <v>886</v>
      </c>
      <c r="I188">
        <f t="shared" si="8"/>
        <v>14622</v>
      </c>
      <c r="J188" t="s">
        <v>21</v>
      </c>
      <c r="K188" t="s">
        <v>22</v>
      </c>
      <c r="L188">
        <v>1400821200</v>
      </c>
      <c r="M188" s="9">
        <f t="shared" si="10"/>
        <v>41782.208333333336</v>
      </c>
      <c r="N188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2042</v>
      </c>
      <c r="T188" t="s">
        <v>2043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9"/>
        <v>2.2987375415282392</v>
      </c>
      <c r="G189" t="s">
        <v>20</v>
      </c>
      <c r="H189">
        <v>1442</v>
      </c>
      <c r="I189">
        <f t="shared" si="8"/>
        <v>69913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2044</v>
      </c>
      <c r="T189" t="s">
        <v>2055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9"/>
        <v>0.3201219512195122</v>
      </c>
      <c r="G190" t="s">
        <v>14</v>
      </c>
      <c r="H190">
        <v>35</v>
      </c>
      <c r="I190">
        <f t="shared" si="8"/>
        <v>1330</v>
      </c>
      <c r="J190" t="s">
        <v>107</v>
      </c>
      <c r="K190" t="s">
        <v>108</v>
      </c>
      <c r="L190">
        <v>1417500000</v>
      </c>
      <c r="M190" s="9">
        <f t="shared" si="10"/>
        <v>41975.25</v>
      </c>
      <c r="N190">
        <v>1417586400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2042</v>
      </c>
      <c r="T190" t="s">
        <v>2043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9"/>
        <v>0.23525352848928385</v>
      </c>
      <c r="G191" t="s">
        <v>74</v>
      </c>
      <c r="H191">
        <v>441</v>
      </c>
      <c r="I191">
        <f t="shared" si="8"/>
        <v>22722.5</v>
      </c>
      <c r="J191" t="s">
        <v>21</v>
      </c>
      <c r="K191" t="s">
        <v>22</v>
      </c>
      <c r="L191">
        <v>1457071200</v>
      </c>
      <c r="M191" s="9">
        <f t="shared" si="10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2042</v>
      </c>
      <c r="T191" t="s">
        <v>2043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9"/>
        <v>0.68594594594594593</v>
      </c>
      <c r="G192" t="s">
        <v>14</v>
      </c>
      <c r="H192">
        <v>24</v>
      </c>
      <c r="I192">
        <f t="shared" si="8"/>
        <v>1281</v>
      </c>
      <c r="J192" t="s">
        <v>21</v>
      </c>
      <c r="K192" t="s">
        <v>22</v>
      </c>
      <c r="L192">
        <v>1370322000</v>
      </c>
      <c r="M192" s="9">
        <f t="shared" si="10"/>
        <v>41429.208333333336</v>
      </c>
      <c r="N19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2042</v>
      </c>
      <c r="T192" t="s">
        <v>2043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9"/>
        <v>0.37952380952380954</v>
      </c>
      <c r="G193" t="s">
        <v>14</v>
      </c>
      <c r="H193">
        <v>86</v>
      </c>
      <c r="I193">
        <f t="shared" si="8"/>
        <v>1637</v>
      </c>
      <c r="J193" t="s">
        <v>107</v>
      </c>
      <c r="K193" t="s">
        <v>108</v>
      </c>
      <c r="L193">
        <v>1552366800</v>
      </c>
      <c r="M193" s="9">
        <f t="shared" si="10"/>
        <v>43536.208333333328</v>
      </c>
      <c r="N193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2042</v>
      </c>
      <c r="T193" t="s">
        <v>2043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9"/>
        <v>0.19992957746478873</v>
      </c>
      <c r="G194" t="s">
        <v>14</v>
      </c>
      <c r="H194">
        <v>243</v>
      </c>
      <c r="I194">
        <f t="shared" ref="I194:I257" si="12">AVERAGE(E194,H194)</f>
        <v>4380</v>
      </c>
      <c r="J194" t="s">
        <v>21</v>
      </c>
      <c r="K194" t="s">
        <v>22</v>
      </c>
      <c r="L194">
        <v>1403845200</v>
      </c>
      <c r="M194" s="9">
        <f t="shared" si="10"/>
        <v>41817.208333333336</v>
      </c>
      <c r="N194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2038</v>
      </c>
      <c r="T194" t="s">
        <v>2039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3">(E195/D195)</f>
        <v>0.45636363636363636</v>
      </c>
      <c r="G195" t="s">
        <v>14</v>
      </c>
      <c r="H195">
        <v>65</v>
      </c>
      <c r="I195">
        <f t="shared" si="12"/>
        <v>1538.5</v>
      </c>
      <c r="J195" t="s">
        <v>21</v>
      </c>
      <c r="K195" t="s">
        <v>22</v>
      </c>
      <c r="L195">
        <v>1523163600</v>
      </c>
      <c r="M195" s="9">
        <f t="shared" ref="M195:M258" si="14">(((L195/60)/60)/24)+DATE(1970,1,1)</f>
        <v>43198.208333333328</v>
      </c>
      <c r="N195">
        <v>1523509200</v>
      </c>
      <c r="O195" s="9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2038</v>
      </c>
      <c r="T195" t="s">
        <v>2048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3"/>
        <v>1.227605633802817</v>
      </c>
      <c r="G196" t="s">
        <v>20</v>
      </c>
      <c r="H196">
        <v>126</v>
      </c>
      <c r="I196">
        <f t="shared" si="12"/>
        <v>4421</v>
      </c>
      <c r="J196" t="s">
        <v>21</v>
      </c>
      <c r="K196" t="s">
        <v>22</v>
      </c>
      <c r="L196">
        <v>1442206800</v>
      </c>
      <c r="M196" s="9">
        <f t="shared" si="14"/>
        <v>42261.208333333328</v>
      </c>
      <c r="N196">
        <v>1443589200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2038</v>
      </c>
      <c r="T196" t="s">
        <v>2060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3"/>
        <v>3.61753164556962</v>
      </c>
      <c r="G197" t="s">
        <v>20</v>
      </c>
      <c r="H197">
        <v>524</v>
      </c>
      <c r="I197">
        <f t="shared" si="12"/>
        <v>28840.5</v>
      </c>
      <c r="J197" t="s">
        <v>21</v>
      </c>
      <c r="K197" t="s">
        <v>22</v>
      </c>
      <c r="L197">
        <v>1532840400</v>
      </c>
      <c r="M197" s="9">
        <f t="shared" si="14"/>
        <v>43310.208333333328</v>
      </c>
      <c r="N197">
        <v>1533445200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2038</v>
      </c>
      <c r="T197" t="s">
        <v>2046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3"/>
        <v>0.63146341463414635</v>
      </c>
      <c r="G198" t="s">
        <v>14</v>
      </c>
      <c r="H198">
        <v>100</v>
      </c>
      <c r="I198">
        <f t="shared" si="12"/>
        <v>2639</v>
      </c>
      <c r="J198" t="s">
        <v>36</v>
      </c>
      <c r="K198" t="s">
        <v>37</v>
      </c>
      <c r="L198">
        <v>1472878800</v>
      </c>
      <c r="M198" s="9">
        <f t="shared" si="14"/>
        <v>42616.208333333328</v>
      </c>
      <c r="N198">
        <v>1474520400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2040</v>
      </c>
      <c r="T198" t="s">
        <v>2049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3"/>
        <v>2.9820475319926874</v>
      </c>
      <c r="G199" t="s">
        <v>20</v>
      </c>
      <c r="H199">
        <v>1989</v>
      </c>
      <c r="I199">
        <f t="shared" si="12"/>
        <v>82553.5</v>
      </c>
      <c r="J199" t="s">
        <v>21</v>
      </c>
      <c r="K199" t="s">
        <v>22</v>
      </c>
      <c r="L199">
        <v>1498194000</v>
      </c>
      <c r="M199" s="9">
        <f t="shared" si="14"/>
        <v>42909.208333333328</v>
      </c>
      <c r="N199">
        <v>1499403600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2044</v>
      </c>
      <c r="T199" t="s">
        <v>2047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3"/>
        <v>9.5585443037974685E-2</v>
      </c>
      <c r="G200" t="s">
        <v>14</v>
      </c>
      <c r="H200">
        <v>168</v>
      </c>
      <c r="I200">
        <f t="shared" si="12"/>
        <v>3104.5</v>
      </c>
      <c r="J200" t="s">
        <v>21</v>
      </c>
      <c r="K200" t="s">
        <v>22</v>
      </c>
      <c r="L200">
        <v>1281070800</v>
      </c>
      <c r="M200" s="9">
        <f t="shared" si="14"/>
        <v>40396.208333333336</v>
      </c>
      <c r="N200">
        <v>1283576400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2038</v>
      </c>
      <c r="T200" t="s">
        <v>2046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3"/>
        <v>0.5377777777777778</v>
      </c>
      <c r="G201" t="s">
        <v>14</v>
      </c>
      <c r="H201">
        <v>13</v>
      </c>
      <c r="I201">
        <f t="shared" si="12"/>
        <v>490.5</v>
      </c>
      <c r="J201" t="s">
        <v>21</v>
      </c>
      <c r="K201" t="s">
        <v>22</v>
      </c>
      <c r="L201">
        <v>1436245200</v>
      </c>
      <c r="M201" s="9">
        <f t="shared" si="14"/>
        <v>42192.208333333328</v>
      </c>
      <c r="N201">
        <v>1436590800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2038</v>
      </c>
      <c r="T201" t="s">
        <v>2039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3"/>
        <v>0.02</v>
      </c>
      <c r="G202" t="s">
        <v>14</v>
      </c>
      <c r="H202">
        <v>1</v>
      </c>
      <c r="I202">
        <f t="shared" si="12"/>
        <v>1.5</v>
      </c>
      <c r="J202" t="s">
        <v>15</v>
      </c>
      <c r="K202" t="s">
        <v>16</v>
      </c>
      <c r="L202">
        <v>1269493200</v>
      </c>
      <c r="M202" s="9">
        <f t="shared" si="14"/>
        <v>40262.208333333336</v>
      </c>
      <c r="N202">
        <v>1270443600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2042</v>
      </c>
      <c r="T202" t="s">
        <v>2043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3"/>
        <v>6.8119047619047617</v>
      </c>
      <c r="G203" t="s">
        <v>20</v>
      </c>
      <c r="H203">
        <v>157</v>
      </c>
      <c r="I203">
        <f t="shared" si="12"/>
        <v>7231</v>
      </c>
      <c r="J203" t="s">
        <v>21</v>
      </c>
      <c r="K203" t="s">
        <v>22</v>
      </c>
      <c r="L203">
        <v>1406264400</v>
      </c>
      <c r="M203" s="9">
        <f t="shared" si="14"/>
        <v>41845.208333333336</v>
      </c>
      <c r="N203">
        <v>1407819600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2040</v>
      </c>
      <c r="T203" t="s">
        <v>2041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3"/>
        <v>0.78831325301204824</v>
      </c>
      <c r="G204" t="s">
        <v>74</v>
      </c>
      <c r="H204">
        <v>82</v>
      </c>
      <c r="I204">
        <f t="shared" si="12"/>
        <v>3312.5</v>
      </c>
      <c r="J204" t="s">
        <v>21</v>
      </c>
      <c r="K204" t="s">
        <v>22</v>
      </c>
      <c r="L204">
        <v>1317531600</v>
      </c>
      <c r="M204" s="9">
        <f t="shared" si="14"/>
        <v>40818.208333333336</v>
      </c>
      <c r="N204">
        <v>1317877200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2036</v>
      </c>
      <c r="T204" t="s">
        <v>2037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3"/>
        <v>1.3440792216817234</v>
      </c>
      <c r="G205" t="s">
        <v>20</v>
      </c>
      <c r="H205">
        <v>4498</v>
      </c>
      <c r="I205">
        <f t="shared" si="12"/>
        <v>98955.5</v>
      </c>
      <c r="J205" t="s">
        <v>26</v>
      </c>
      <c r="K205" t="s">
        <v>27</v>
      </c>
      <c r="L205">
        <v>1484632800</v>
      </c>
      <c r="M205" s="9">
        <f t="shared" si="14"/>
        <v>42752.25</v>
      </c>
      <c r="N205">
        <v>1484805600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2042</v>
      </c>
      <c r="T205" t="s">
        <v>2043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3"/>
        <v>3.372E-2</v>
      </c>
      <c r="G206" t="s">
        <v>14</v>
      </c>
      <c r="H206">
        <v>40</v>
      </c>
      <c r="I206">
        <f t="shared" si="12"/>
        <v>1284.5</v>
      </c>
      <c r="J206" t="s">
        <v>21</v>
      </c>
      <c r="K206" t="s">
        <v>22</v>
      </c>
      <c r="L206">
        <v>1301806800</v>
      </c>
      <c r="M206" s="9">
        <f t="shared" si="14"/>
        <v>40636.208333333336</v>
      </c>
      <c r="N206">
        <v>1302670800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2038</v>
      </c>
      <c r="T206" t="s">
        <v>2061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3"/>
        <v>4.3184615384615386</v>
      </c>
      <c r="G207" t="s">
        <v>20</v>
      </c>
      <c r="H207">
        <v>80</v>
      </c>
      <c r="I207">
        <f t="shared" si="12"/>
        <v>2847</v>
      </c>
      <c r="J207" t="s">
        <v>21</v>
      </c>
      <c r="K207" t="s">
        <v>22</v>
      </c>
      <c r="L207">
        <v>1539752400</v>
      </c>
      <c r="M207" s="9">
        <f t="shared" si="14"/>
        <v>43390.208333333328</v>
      </c>
      <c r="N207">
        <v>1540789200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2042</v>
      </c>
      <c r="T207" t="s">
        <v>2043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3"/>
        <v>0.38844444444444443</v>
      </c>
      <c r="G208" t="s">
        <v>74</v>
      </c>
      <c r="H208">
        <v>57</v>
      </c>
      <c r="I208">
        <f t="shared" si="12"/>
        <v>1776.5</v>
      </c>
      <c r="J208" t="s">
        <v>21</v>
      </c>
      <c r="K208" t="s">
        <v>22</v>
      </c>
      <c r="L208">
        <v>1267250400</v>
      </c>
      <c r="M208" s="9">
        <f t="shared" si="14"/>
        <v>40236.25</v>
      </c>
      <c r="N208">
        <v>1268028000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2050</v>
      </c>
      <c r="T208" t="s">
        <v>2056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3"/>
        <v>4.2569999999999997</v>
      </c>
      <c r="G209" t="s">
        <v>20</v>
      </c>
      <c r="H209">
        <v>43</v>
      </c>
      <c r="I209">
        <f t="shared" si="12"/>
        <v>2150</v>
      </c>
      <c r="J209" t="s">
        <v>21</v>
      </c>
      <c r="K209" t="s">
        <v>22</v>
      </c>
      <c r="L209">
        <v>1535432400</v>
      </c>
      <c r="M209" s="9">
        <f t="shared" si="14"/>
        <v>43340.208333333328</v>
      </c>
      <c r="N209">
        <v>1537160400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2038</v>
      </c>
      <c r="T209" t="s">
        <v>2039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3"/>
        <v>1.0112239715591671</v>
      </c>
      <c r="G210" t="s">
        <v>20</v>
      </c>
      <c r="H210">
        <v>2053</v>
      </c>
      <c r="I210">
        <f t="shared" si="12"/>
        <v>100581.5</v>
      </c>
      <c r="J210" t="s">
        <v>21</v>
      </c>
      <c r="K210" t="s">
        <v>22</v>
      </c>
      <c r="L210">
        <v>1510207200</v>
      </c>
      <c r="M210" s="9">
        <f t="shared" si="14"/>
        <v>43048.25</v>
      </c>
      <c r="N210">
        <v>1512280800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2044</v>
      </c>
      <c r="T210" t="s">
        <v>2045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3"/>
        <v>0.21188688946015424</v>
      </c>
      <c r="G211" t="s">
        <v>47</v>
      </c>
      <c r="H211">
        <v>808</v>
      </c>
      <c r="I211">
        <f t="shared" si="12"/>
        <v>21010</v>
      </c>
      <c r="J211" t="s">
        <v>26</v>
      </c>
      <c r="K211" t="s">
        <v>27</v>
      </c>
      <c r="L211">
        <v>1462510800</v>
      </c>
      <c r="M211" s="9">
        <f t="shared" si="14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2044</v>
      </c>
      <c r="T211" t="s">
        <v>2045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3"/>
        <v>0.67425531914893622</v>
      </c>
      <c r="G212" t="s">
        <v>14</v>
      </c>
      <c r="H212">
        <v>226</v>
      </c>
      <c r="I212">
        <f t="shared" si="12"/>
        <v>3282</v>
      </c>
      <c r="J212" t="s">
        <v>36</v>
      </c>
      <c r="K212" t="s">
        <v>37</v>
      </c>
      <c r="L212">
        <v>1488520800</v>
      </c>
      <c r="M212" s="9">
        <f t="shared" si="14"/>
        <v>42797.25</v>
      </c>
      <c r="N212">
        <v>1490850000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2044</v>
      </c>
      <c r="T212" t="s">
        <v>2066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3"/>
        <v>0.9492337164750958</v>
      </c>
      <c r="G213" t="s">
        <v>14</v>
      </c>
      <c r="H213">
        <v>1625</v>
      </c>
      <c r="I213">
        <f t="shared" si="12"/>
        <v>50362.5</v>
      </c>
      <c r="J213" t="s">
        <v>21</v>
      </c>
      <c r="K213" t="s">
        <v>22</v>
      </c>
      <c r="L213">
        <v>1377579600</v>
      </c>
      <c r="M213" s="9">
        <f t="shared" si="14"/>
        <v>41513.208333333336</v>
      </c>
      <c r="N213">
        <v>1379653200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2042</v>
      </c>
      <c r="T213" t="s">
        <v>2043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3"/>
        <v>1.5185185185185186</v>
      </c>
      <c r="G214" t="s">
        <v>20</v>
      </c>
      <c r="H214">
        <v>168</v>
      </c>
      <c r="I214">
        <f t="shared" si="12"/>
        <v>6234</v>
      </c>
      <c r="J214" t="s">
        <v>21</v>
      </c>
      <c r="K214" t="s">
        <v>22</v>
      </c>
      <c r="L214">
        <v>1576389600</v>
      </c>
      <c r="M214" s="9">
        <f t="shared" si="14"/>
        <v>43814.25</v>
      </c>
      <c r="N214">
        <v>1580364000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2042</v>
      </c>
      <c r="T214" t="s">
        <v>2043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3"/>
        <v>1.9516382252559727</v>
      </c>
      <c r="G215" t="s">
        <v>20</v>
      </c>
      <c r="H215">
        <v>4289</v>
      </c>
      <c r="I215">
        <f t="shared" si="12"/>
        <v>87919</v>
      </c>
      <c r="J215" t="s">
        <v>21</v>
      </c>
      <c r="K215" t="s">
        <v>22</v>
      </c>
      <c r="L215">
        <v>1289019600</v>
      </c>
      <c r="M215" s="9">
        <f t="shared" si="14"/>
        <v>40488.208333333336</v>
      </c>
      <c r="N215">
        <v>1289714400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2038</v>
      </c>
      <c r="T215" t="s">
        <v>2048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3"/>
        <v>10.231428571428571</v>
      </c>
      <c r="G216" t="s">
        <v>20</v>
      </c>
      <c r="H216">
        <v>165</v>
      </c>
      <c r="I216">
        <f t="shared" si="12"/>
        <v>7244.5</v>
      </c>
      <c r="J216" t="s">
        <v>21</v>
      </c>
      <c r="K216" t="s">
        <v>22</v>
      </c>
      <c r="L216">
        <v>1282194000</v>
      </c>
      <c r="M216" s="9">
        <f t="shared" si="14"/>
        <v>40409.208333333336</v>
      </c>
      <c r="N216">
        <v>1282712400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2038</v>
      </c>
      <c r="T216" t="s">
        <v>2039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3"/>
        <v>3.8418367346938778E-2</v>
      </c>
      <c r="G217" t="s">
        <v>14</v>
      </c>
      <c r="H217">
        <v>143</v>
      </c>
      <c r="I217">
        <f t="shared" si="12"/>
        <v>3083.5</v>
      </c>
      <c r="J217" t="s">
        <v>21</v>
      </c>
      <c r="K217" t="s">
        <v>22</v>
      </c>
      <c r="L217">
        <v>1550037600</v>
      </c>
      <c r="M217" s="9">
        <f t="shared" si="14"/>
        <v>43509.25</v>
      </c>
      <c r="N217">
        <v>1550210400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2042</v>
      </c>
      <c r="T217" t="s">
        <v>2043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3"/>
        <v>1.5507066557107643</v>
      </c>
      <c r="G218" t="s">
        <v>20</v>
      </c>
      <c r="H218">
        <v>1815</v>
      </c>
      <c r="I218">
        <f t="shared" si="12"/>
        <v>95268</v>
      </c>
      <c r="J218" t="s">
        <v>21</v>
      </c>
      <c r="K218" t="s">
        <v>22</v>
      </c>
      <c r="L218">
        <v>1321941600</v>
      </c>
      <c r="M218" s="9">
        <f t="shared" si="14"/>
        <v>40869.25</v>
      </c>
      <c r="N218">
        <v>1322114400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2042</v>
      </c>
      <c r="T218" t="s">
        <v>2043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3"/>
        <v>0.44753477588871715</v>
      </c>
      <c r="G219" t="s">
        <v>14</v>
      </c>
      <c r="H219">
        <v>934</v>
      </c>
      <c r="I219">
        <f t="shared" si="12"/>
        <v>29422.5</v>
      </c>
      <c r="J219" t="s">
        <v>21</v>
      </c>
      <c r="K219" t="s">
        <v>22</v>
      </c>
      <c r="L219">
        <v>1556427600</v>
      </c>
      <c r="M219" s="9">
        <f t="shared" si="14"/>
        <v>43583.208333333328</v>
      </c>
      <c r="N219">
        <v>1557205200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2044</v>
      </c>
      <c r="T219" t="s">
        <v>2066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3"/>
        <v>2.1594736842105262</v>
      </c>
      <c r="G220" t="s">
        <v>20</v>
      </c>
      <c r="H220">
        <v>397</v>
      </c>
      <c r="I220">
        <f t="shared" si="12"/>
        <v>6353</v>
      </c>
      <c r="J220" t="s">
        <v>40</v>
      </c>
      <c r="K220" t="s">
        <v>41</v>
      </c>
      <c r="L220">
        <v>1320991200</v>
      </c>
      <c r="M220" s="9">
        <f t="shared" si="14"/>
        <v>40858.25</v>
      </c>
      <c r="N220">
        <v>1323928800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2044</v>
      </c>
      <c r="T220" t="s">
        <v>2055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3"/>
        <v>3.3212709832134291</v>
      </c>
      <c r="G221" t="s">
        <v>20</v>
      </c>
      <c r="H221">
        <v>1539</v>
      </c>
      <c r="I221">
        <f t="shared" si="12"/>
        <v>70018</v>
      </c>
      <c r="J221" t="s">
        <v>21</v>
      </c>
      <c r="K221" t="s">
        <v>22</v>
      </c>
      <c r="L221">
        <v>1345093200</v>
      </c>
      <c r="M221" s="9">
        <f t="shared" si="14"/>
        <v>41137.208333333336</v>
      </c>
      <c r="N221">
        <v>1346130000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2044</v>
      </c>
      <c r="T221" t="s">
        <v>2052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3"/>
        <v>8.4430379746835441E-2</v>
      </c>
      <c r="G222" t="s">
        <v>14</v>
      </c>
      <c r="H222">
        <v>17</v>
      </c>
      <c r="I222">
        <f t="shared" si="12"/>
        <v>342</v>
      </c>
      <c r="J222" t="s">
        <v>21</v>
      </c>
      <c r="K222" t="s">
        <v>22</v>
      </c>
      <c r="L222">
        <v>1309496400</v>
      </c>
      <c r="M222" s="9">
        <f t="shared" si="14"/>
        <v>40725.208333333336</v>
      </c>
      <c r="N222">
        <v>1311051600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2042</v>
      </c>
      <c r="T222" t="s">
        <v>2043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3"/>
        <v>0.9862551440329218</v>
      </c>
      <c r="G223" t="s">
        <v>14</v>
      </c>
      <c r="H223">
        <v>2179</v>
      </c>
      <c r="I223">
        <f t="shared" si="12"/>
        <v>61004.5</v>
      </c>
      <c r="J223" t="s">
        <v>21</v>
      </c>
      <c r="K223" t="s">
        <v>22</v>
      </c>
      <c r="L223">
        <v>1340254800</v>
      </c>
      <c r="M223" s="9">
        <f t="shared" si="14"/>
        <v>41081.208333333336</v>
      </c>
      <c r="N223">
        <v>1340427600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2036</v>
      </c>
      <c r="T223" t="s">
        <v>2037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3"/>
        <v>1.3797916666666667</v>
      </c>
      <c r="G224" t="s">
        <v>20</v>
      </c>
      <c r="H224">
        <v>138</v>
      </c>
      <c r="I224">
        <f t="shared" si="12"/>
        <v>3380.5</v>
      </c>
      <c r="J224" t="s">
        <v>21</v>
      </c>
      <c r="K224" t="s">
        <v>22</v>
      </c>
      <c r="L224">
        <v>1412226000</v>
      </c>
      <c r="M224" s="9">
        <f t="shared" si="14"/>
        <v>41914.208333333336</v>
      </c>
      <c r="N224">
        <v>1412312400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2057</v>
      </c>
      <c r="T224" t="s">
        <v>2058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3"/>
        <v>0.93810996563573879</v>
      </c>
      <c r="G225" t="s">
        <v>14</v>
      </c>
      <c r="H225">
        <v>931</v>
      </c>
      <c r="I225">
        <f t="shared" si="12"/>
        <v>41414</v>
      </c>
      <c r="J225" t="s">
        <v>21</v>
      </c>
      <c r="K225" t="s">
        <v>22</v>
      </c>
      <c r="L225">
        <v>1458104400</v>
      </c>
      <c r="M225" s="9">
        <f t="shared" si="14"/>
        <v>42445.208333333328</v>
      </c>
      <c r="N225">
        <v>1459314000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2042</v>
      </c>
      <c r="T225" t="s">
        <v>2043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3"/>
        <v>4.0363930885529156</v>
      </c>
      <c r="G226" t="s">
        <v>20</v>
      </c>
      <c r="H226">
        <v>3594</v>
      </c>
      <c r="I226">
        <f t="shared" si="12"/>
        <v>95239.5</v>
      </c>
      <c r="J226" t="s">
        <v>21</v>
      </c>
      <c r="K226" t="s">
        <v>22</v>
      </c>
      <c r="L226">
        <v>1411534800</v>
      </c>
      <c r="M226" s="9">
        <f t="shared" si="14"/>
        <v>41906.208333333336</v>
      </c>
      <c r="N226">
        <v>1415426400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2044</v>
      </c>
      <c r="T226" t="s">
        <v>2066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3"/>
        <v>2.6017404129793511</v>
      </c>
      <c r="G227" t="s">
        <v>20</v>
      </c>
      <c r="H227">
        <v>5880</v>
      </c>
      <c r="I227">
        <f t="shared" si="12"/>
        <v>91139</v>
      </c>
      <c r="J227" t="s">
        <v>21</v>
      </c>
      <c r="K227" t="s">
        <v>22</v>
      </c>
      <c r="L227">
        <v>1399093200</v>
      </c>
      <c r="M227" s="9">
        <f t="shared" si="14"/>
        <v>41762.208333333336</v>
      </c>
      <c r="N227">
        <v>1399093200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2038</v>
      </c>
      <c r="T227" t="s">
        <v>2039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3"/>
        <v>3.6663333333333332</v>
      </c>
      <c r="G228" t="s">
        <v>20</v>
      </c>
      <c r="H228">
        <v>112</v>
      </c>
      <c r="I228">
        <f t="shared" si="12"/>
        <v>5555.5</v>
      </c>
      <c r="J228" t="s">
        <v>21</v>
      </c>
      <c r="K228" t="s">
        <v>22</v>
      </c>
      <c r="L228">
        <v>1270702800</v>
      </c>
      <c r="M228" s="9">
        <f t="shared" si="14"/>
        <v>40276.208333333336</v>
      </c>
      <c r="N228">
        <v>1273899600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2057</v>
      </c>
      <c r="T228" t="s">
        <v>2058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3"/>
        <v>1.687208538587849</v>
      </c>
      <c r="G229" t="s">
        <v>20</v>
      </c>
      <c r="H229">
        <v>943</v>
      </c>
      <c r="I229">
        <f t="shared" si="12"/>
        <v>51847</v>
      </c>
      <c r="J229" t="s">
        <v>21</v>
      </c>
      <c r="K229" t="s">
        <v>22</v>
      </c>
      <c r="L229">
        <v>1431666000</v>
      </c>
      <c r="M229" s="9">
        <f t="shared" si="14"/>
        <v>42139.208333333328</v>
      </c>
      <c r="N229">
        <v>1432184400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2053</v>
      </c>
      <c r="T229" t="s">
        <v>2064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3"/>
        <v>1.1990717911530093</v>
      </c>
      <c r="G230" t="s">
        <v>20</v>
      </c>
      <c r="H230">
        <v>2468</v>
      </c>
      <c r="I230">
        <f t="shared" si="12"/>
        <v>83910</v>
      </c>
      <c r="J230" t="s">
        <v>21</v>
      </c>
      <c r="K230" t="s">
        <v>22</v>
      </c>
      <c r="L230">
        <v>1472619600</v>
      </c>
      <c r="M230" s="9">
        <f t="shared" si="14"/>
        <v>42613.208333333328</v>
      </c>
      <c r="N230">
        <v>1474779600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2044</v>
      </c>
      <c r="T230" t="s">
        <v>2052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3"/>
        <v>1.936892523364486</v>
      </c>
      <c r="G231" t="s">
        <v>20</v>
      </c>
      <c r="H231">
        <v>2551</v>
      </c>
      <c r="I231">
        <f t="shared" si="12"/>
        <v>84174.5</v>
      </c>
      <c r="J231" t="s">
        <v>21</v>
      </c>
      <c r="K231" t="s">
        <v>22</v>
      </c>
      <c r="L231">
        <v>1496293200</v>
      </c>
      <c r="M231" s="9">
        <f t="shared" si="14"/>
        <v>42887.208333333328</v>
      </c>
      <c r="N231">
        <v>1500440400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2053</v>
      </c>
      <c r="T231" t="s">
        <v>2064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3"/>
        <v>4.2016666666666671</v>
      </c>
      <c r="G232" t="s">
        <v>20</v>
      </c>
      <c r="H232">
        <v>101</v>
      </c>
      <c r="I232">
        <f t="shared" si="12"/>
        <v>5092.5</v>
      </c>
      <c r="J232" t="s">
        <v>21</v>
      </c>
      <c r="K232" t="s">
        <v>22</v>
      </c>
      <c r="L232">
        <v>1575612000</v>
      </c>
      <c r="M232" s="9">
        <f t="shared" si="14"/>
        <v>43805.25</v>
      </c>
      <c r="N232">
        <v>1575612000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2053</v>
      </c>
      <c r="T232" t="s">
        <v>2054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3"/>
        <v>0.76708333333333334</v>
      </c>
      <c r="G233" t="s">
        <v>74</v>
      </c>
      <c r="H233">
        <v>67</v>
      </c>
      <c r="I233">
        <f t="shared" si="12"/>
        <v>2795</v>
      </c>
      <c r="J233" t="s">
        <v>21</v>
      </c>
      <c r="K233" t="s">
        <v>22</v>
      </c>
      <c r="L233">
        <v>1369112400</v>
      </c>
      <c r="M233" s="9">
        <f t="shared" si="14"/>
        <v>41415.208333333336</v>
      </c>
      <c r="N233">
        <v>1374123600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2042</v>
      </c>
      <c r="T233" t="s">
        <v>2043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3"/>
        <v>1.7126470588235294</v>
      </c>
      <c r="G234" t="s">
        <v>20</v>
      </c>
      <c r="H234">
        <v>92</v>
      </c>
      <c r="I234">
        <f t="shared" si="12"/>
        <v>2957.5</v>
      </c>
      <c r="J234" t="s">
        <v>21</v>
      </c>
      <c r="K234" t="s">
        <v>22</v>
      </c>
      <c r="L234">
        <v>1469422800</v>
      </c>
      <c r="M234" s="9">
        <f t="shared" si="14"/>
        <v>42576.208333333328</v>
      </c>
      <c r="N234">
        <v>1469509200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2042</v>
      </c>
      <c r="T234" t="s">
        <v>2043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3"/>
        <v>1.5789473684210527</v>
      </c>
      <c r="G235" t="s">
        <v>20</v>
      </c>
      <c r="H235">
        <v>62</v>
      </c>
      <c r="I235">
        <f t="shared" si="12"/>
        <v>3031</v>
      </c>
      <c r="J235" t="s">
        <v>21</v>
      </c>
      <c r="K235" t="s">
        <v>22</v>
      </c>
      <c r="L235">
        <v>1307854800</v>
      </c>
      <c r="M235" s="9">
        <f t="shared" si="14"/>
        <v>40706.208333333336</v>
      </c>
      <c r="N235">
        <v>1309237200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2044</v>
      </c>
      <c r="T235" t="s">
        <v>2052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3"/>
        <v>1.0908</v>
      </c>
      <c r="G236" t="s">
        <v>20</v>
      </c>
      <c r="H236">
        <v>149</v>
      </c>
      <c r="I236">
        <f t="shared" si="12"/>
        <v>4165</v>
      </c>
      <c r="J236" t="s">
        <v>107</v>
      </c>
      <c r="K236" t="s">
        <v>108</v>
      </c>
      <c r="L236">
        <v>1503378000</v>
      </c>
      <c r="M236" s="9">
        <f t="shared" si="14"/>
        <v>42969.208333333328</v>
      </c>
      <c r="N236">
        <v>1503982800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2053</v>
      </c>
      <c r="T236" t="s">
        <v>2054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3"/>
        <v>0.41732558139534881</v>
      </c>
      <c r="G237" t="s">
        <v>14</v>
      </c>
      <c r="H237">
        <v>92</v>
      </c>
      <c r="I237">
        <f t="shared" si="12"/>
        <v>1840.5</v>
      </c>
      <c r="J237" t="s">
        <v>21</v>
      </c>
      <c r="K237" t="s">
        <v>22</v>
      </c>
      <c r="L237">
        <v>1486965600</v>
      </c>
      <c r="M237" s="9">
        <f t="shared" si="14"/>
        <v>42779.25</v>
      </c>
      <c r="N237">
        <v>1487397600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2044</v>
      </c>
      <c r="T237" t="s">
        <v>2052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3"/>
        <v>0.10944303797468355</v>
      </c>
      <c r="G238" t="s">
        <v>14</v>
      </c>
      <c r="H238">
        <v>57</v>
      </c>
      <c r="I238">
        <f t="shared" si="12"/>
        <v>2190</v>
      </c>
      <c r="J238" t="s">
        <v>26</v>
      </c>
      <c r="K238" t="s">
        <v>27</v>
      </c>
      <c r="L238">
        <v>1561438800</v>
      </c>
      <c r="M238" s="9">
        <f t="shared" si="14"/>
        <v>43641.208333333328</v>
      </c>
      <c r="N238">
        <v>1562043600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2038</v>
      </c>
      <c r="T238" t="s">
        <v>2039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3"/>
        <v>1.593763440860215</v>
      </c>
      <c r="G239" t="s">
        <v>20</v>
      </c>
      <c r="H239">
        <v>329</v>
      </c>
      <c r="I239">
        <f t="shared" si="12"/>
        <v>7575.5</v>
      </c>
      <c r="J239" t="s">
        <v>21</v>
      </c>
      <c r="K239" t="s">
        <v>22</v>
      </c>
      <c r="L239">
        <v>1398402000</v>
      </c>
      <c r="M239" s="9">
        <f t="shared" si="14"/>
        <v>41754.208333333336</v>
      </c>
      <c r="N239">
        <v>1398574800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2044</v>
      </c>
      <c r="T239" t="s">
        <v>2052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3"/>
        <v>4.2241666666666671</v>
      </c>
      <c r="G240" t="s">
        <v>20</v>
      </c>
      <c r="H240">
        <v>97</v>
      </c>
      <c r="I240">
        <f t="shared" si="12"/>
        <v>5117.5</v>
      </c>
      <c r="J240" t="s">
        <v>36</v>
      </c>
      <c r="K240" t="s">
        <v>37</v>
      </c>
      <c r="L240">
        <v>1513231200</v>
      </c>
      <c r="M240" s="9">
        <f t="shared" si="14"/>
        <v>43083.25</v>
      </c>
      <c r="N240">
        <v>1515391200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2042</v>
      </c>
      <c r="T240" t="s">
        <v>2043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3"/>
        <v>0.97718749999999999</v>
      </c>
      <c r="G241" t="s">
        <v>14</v>
      </c>
      <c r="H241">
        <v>41</v>
      </c>
      <c r="I241">
        <f t="shared" si="12"/>
        <v>1584</v>
      </c>
      <c r="J241" t="s">
        <v>21</v>
      </c>
      <c r="K241" t="s">
        <v>22</v>
      </c>
      <c r="L241">
        <v>1440824400</v>
      </c>
      <c r="M241" s="9">
        <f t="shared" si="14"/>
        <v>42245.208333333328</v>
      </c>
      <c r="N241">
        <v>1441170000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2040</v>
      </c>
      <c r="T241" t="s">
        <v>2049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3"/>
        <v>4.1878911564625847</v>
      </c>
      <c r="G242" t="s">
        <v>20</v>
      </c>
      <c r="H242">
        <v>1784</v>
      </c>
      <c r="I242">
        <f t="shared" si="12"/>
        <v>62454</v>
      </c>
      <c r="J242" t="s">
        <v>21</v>
      </c>
      <c r="K242" t="s">
        <v>22</v>
      </c>
      <c r="L242">
        <v>1281070800</v>
      </c>
      <c r="M242" s="9">
        <f t="shared" si="14"/>
        <v>40396.208333333336</v>
      </c>
      <c r="N242">
        <v>1281157200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2042</v>
      </c>
      <c r="T242" t="s">
        <v>2043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3"/>
        <v>1.0191632047477746</v>
      </c>
      <c r="G243" t="s">
        <v>20</v>
      </c>
      <c r="H243">
        <v>1684</v>
      </c>
      <c r="I243">
        <f t="shared" si="12"/>
        <v>86706.5</v>
      </c>
      <c r="J243" t="s">
        <v>26</v>
      </c>
      <c r="K243" t="s">
        <v>27</v>
      </c>
      <c r="L243">
        <v>1397365200</v>
      </c>
      <c r="M243" s="9">
        <f t="shared" si="14"/>
        <v>41742.208333333336</v>
      </c>
      <c r="N243">
        <v>1398229200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2050</v>
      </c>
      <c r="T243" t="s">
        <v>2051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3"/>
        <v>1.2772619047619047</v>
      </c>
      <c r="G244" t="s">
        <v>20</v>
      </c>
      <c r="H244">
        <v>250</v>
      </c>
      <c r="I244">
        <f t="shared" si="12"/>
        <v>5489.5</v>
      </c>
      <c r="J244" t="s">
        <v>21</v>
      </c>
      <c r="K244" t="s">
        <v>22</v>
      </c>
      <c r="L244">
        <v>1494392400</v>
      </c>
      <c r="M244" s="9">
        <f t="shared" si="14"/>
        <v>42865.208333333328</v>
      </c>
      <c r="N244">
        <v>1495256400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2038</v>
      </c>
      <c r="T244" t="s">
        <v>2039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3"/>
        <v>4.4521739130434783</v>
      </c>
      <c r="G245" t="s">
        <v>20</v>
      </c>
      <c r="H245">
        <v>238</v>
      </c>
      <c r="I245">
        <f t="shared" si="12"/>
        <v>5239</v>
      </c>
      <c r="J245" t="s">
        <v>21</v>
      </c>
      <c r="K245" t="s">
        <v>22</v>
      </c>
      <c r="L245">
        <v>1520143200</v>
      </c>
      <c r="M245" s="9">
        <f t="shared" si="14"/>
        <v>43163.25</v>
      </c>
      <c r="N245">
        <v>1520402400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2042</v>
      </c>
      <c r="T245" t="s">
        <v>2043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3"/>
        <v>5.6971428571428575</v>
      </c>
      <c r="G246" t="s">
        <v>20</v>
      </c>
      <c r="H246">
        <v>53</v>
      </c>
      <c r="I246">
        <f t="shared" si="12"/>
        <v>2020.5</v>
      </c>
      <c r="J246" t="s">
        <v>21</v>
      </c>
      <c r="K246" t="s">
        <v>22</v>
      </c>
      <c r="L246">
        <v>1405314000</v>
      </c>
      <c r="M246" s="9">
        <f t="shared" si="14"/>
        <v>41834.208333333336</v>
      </c>
      <c r="N246">
        <v>1409806800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2042</v>
      </c>
      <c r="T246" t="s">
        <v>2043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3"/>
        <v>5.0934482758620687</v>
      </c>
      <c r="G247" t="s">
        <v>20</v>
      </c>
      <c r="H247">
        <v>214</v>
      </c>
      <c r="I247">
        <f t="shared" si="12"/>
        <v>7492.5</v>
      </c>
      <c r="J247" t="s">
        <v>21</v>
      </c>
      <c r="K247" t="s">
        <v>22</v>
      </c>
      <c r="L247">
        <v>1396846800</v>
      </c>
      <c r="M247" s="9">
        <f t="shared" si="14"/>
        <v>41736.208333333336</v>
      </c>
      <c r="N247">
        <v>1396933200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2042</v>
      </c>
      <c r="T247" t="s">
        <v>2043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3"/>
        <v>3.2553333333333332</v>
      </c>
      <c r="G248" t="s">
        <v>20</v>
      </c>
      <c r="H248">
        <v>222</v>
      </c>
      <c r="I248">
        <f t="shared" si="12"/>
        <v>7435.5</v>
      </c>
      <c r="J248" t="s">
        <v>21</v>
      </c>
      <c r="K248" t="s">
        <v>22</v>
      </c>
      <c r="L248">
        <v>1375678800</v>
      </c>
      <c r="M248" s="9">
        <f t="shared" si="14"/>
        <v>41491.208333333336</v>
      </c>
      <c r="N248">
        <v>1376024400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2040</v>
      </c>
      <c r="T248" t="s">
        <v>2041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3"/>
        <v>9.3261616161616168</v>
      </c>
      <c r="G249" t="s">
        <v>20</v>
      </c>
      <c r="H249">
        <v>1884</v>
      </c>
      <c r="I249">
        <f t="shared" si="12"/>
        <v>93271</v>
      </c>
      <c r="J249" t="s">
        <v>21</v>
      </c>
      <c r="K249" t="s">
        <v>22</v>
      </c>
      <c r="L249">
        <v>1482386400</v>
      </c>
      <c r="M249" s="9">
        <f t="shared" si="14"/>
        <v>42726.25</v>
      </c>
      <c r="N249">
        <v>1483682400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2050</v>
      </c>
      <c r="T249" t="s">
        <v>2056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3"/>
        <v>2.1133870967741935</v>
      </c>
      <c r="G250" t="s">
        <v>20</v>
      </c>
      <c r="H250">
        <v>218</v>
      </c>
      <c r="I250">
        <f t="shared" si="12"/>
        <v>6660.5</v>
      </c>
      <c r="J250" t="s">
        <v>26</v>
      </c>
      <c r="K250" t="s">
        <v>27</v>
      </c>
      <c r="L250">
        <v>1420005600</v>
      </c>
      <c r="M250" s="9">
        <f t="shared" si="14"/>
        <v>42004.25</v>
      </c>
      <c r="N250">
        <v>1420437600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2053</v>
      </c>
      <c r="T250" t="s">
        <v>2064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3"/>
        <v>2.7332520325203253</v>
      </c>
      <c r="G251" t="s">
        <v>20</v>
      </c>
      <c r="H251">
        <v>6465</v>
      </c>
      <c r="I251">
        <f t="shared" si="12"/>
        <v>87280</v>
      </c>
      <c r="J251" t="s">
        <v>21</v>
      </c>
      <c r="K251" t="s">
        <v>22</v>
      </c>
      <c r="L251">
        <v>1420178400</v>
      </c>
      <c r="M251" s="9">
        <f t="shared" si="14"/>
        <v>42006.25</v>
      </c>
      <c r="N251">
        <v>1420783200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2050</v>
      </c>
      <c r="T251" t="s">
        <v>2062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3"/>
        <v>0.03</v>
      </c>
      <c r="G252" t="s">
        <v>14</v>
      </c>
      <c r="H252">
        <v>1</v>
      </c>
      <c r="I252">
        <f t="shared" si="12"/>
        <v>2</v>
      </c>
      <c r="J252" t="s">
        <v>21</v>
      </c>
      <c r="K252" t="s">
        <v>22</v>
      </c>
      <c r="L252">
        <v>1264399200</v>
      </c>
      <c r="M252" s="9">
        <f t="shared" si="14"/>
        <v>40203.25</v>
      </c>
      <c r="N252">
        <v>1267423200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2038</v>
      </c>
      <c r="T252" t="s">
        <v>2039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3"/>
        <v>0.54084507042253516</v>
      </c>
      <c r="G253" t="s">
        <v>14</v>
      </c>
      <c r="H253">
        <v>101</v>
      </c>
      <c r="I253">
        <f t="shared" si="12"/>
        <v>1970.5</v>
      </c>
      <c r="J253" t="s">
        <v>21</v>
      </c>
      <c r="K253" t="s">
        <v>22</v>
      </c>
      <c r="L253">
        <v>1355032800</v>
      </c>
      <c r="M253" s="9">
        <f t="shared" si="14"/>
        <v>41252.25</v>
      </c>
      <c r="N253">
        <v>1355205600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2042</v>
      </c>
      <c r="T253" t="s">
        <v>2043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3"/>
        <v>6.2629999999999999</v>
      </c>
      <c r="G254" t="s">
        <v>20</v>
      </c>
      <c r="H254">
        <v>59</v>
      </c>
      <c r="I254">
        <f t="shared" si="12"/>
        <v>3161</v>
      </c>
      <c r="J254" t="s">
        <v>21</v>
      </c>
      <c r="K254" t="s">
        <v>22</v>
      </c>
      <c r="L254">
        <v>1382677200</v>
      </c>
      <c r="M254" s="9">
        <f t="shared" si="14"/>
        <v>41572.208333333336</v>
      </c>
      <c r="N254">
        <v>1383109200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2042</v>
      </c>
      <c r="T254" t="s">
        <v>2043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3"/>
        <v>0.8902139917695473</v>
      </c>
      <c r="G255" t="s">
        <v>14</v>
      </c>
      <c r="H255">
        <v>1335</v>
      </c>
      <c r="I255">
        <f t="shared" si="12"/>
        <v>54748</v>
      </c>
      <c r="J255" t="s">
        <v>15</v>
      </c>
      <c r="K255" t="s">
        <v>16</v>
      </c>
      <c r="L255">
        <v>1302238800</v>
      </c>
      <c r="M255" s="9">
        <f t="shared" si="14"/>
        <v>40641.208333333336</v>
      </c>
      <c r="N255">
        <v>1303275600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2044</v>
      </c>
      <c r="T255" t="s">
        <v>2047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3"/>
        <v>1.8489130434782608</v>
      </c>
      <c r="G256" t="s">
        <v>20</v>
      </c>
      <c r="H256">
        <v>88</v>
      </c>
      <c r="I256">
        <f t="shared" si="12"/>
        <v>4296.5</v>
      </c>
      <c r="J256" t="s">
        <v>21</v>
      </c>
      <c r="K256" t="s">
        <v>22</v>
      </c>
      <c r="L256">
        <v>1487656800</v>
      </c>
      <c r="M256" s="9">
        <f t="shared" si="14"/>
        <v>42787.25</v>
      </c>
      <c r="N256">
        <v>1487829600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2050</v>
      </c>
      <c r="T256" t="s">
        <v>2051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3"/>
        <v>1.2016770186335404</v>
      </c>
      <c r="G257" t="s">
        <v>20</v>
      </c>
      <c r="H257">
        <v>1697</v>
      </c>
      <c r="I257">
        <f t="shared" si="12"/>
        <v>49216</v>
      </c>
      <c r="J257" t="s">
        <v>21</v>
      </c>
      <c r="K257" t="s">
        <v>22</v>
      </c>
      <c r="L257">
        <v>1297836000</v>
      </c>
      <c r="M257" s="9">
        <f t="shared" si="14"/>
        <v>40590.25</v>
      </c>
      <c r="N257">
        <v>1298268000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2038</v>
      </c>
      <c r="T257" t="s">
        <v>2039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3"/>
        <v>0.23390243902439026</v>
      </c>
      <c r="G258" t="s">
        <v>14</v>
      </c>
      <c r="H258">
        <v>15</v>
      </c>
      <c r="I258">
        <f t="shared" ref="I258:I321" si="16">AVERAGE(E258,H258)</f>
        <v>487</v>
      </c>
      <c r="J258" t="s">
        <v>40</v>
      </c>
      <c r="K258" t="s">
        <v>41</v>
      </c>
      <c r="L258">
        <v>1453615200</v>
      </c>
      <c r="M258" s="9">
        <f t="shared" si="14"/>
        <v>42393.25</v>
      </c>
      <c r="N258">
        <v>1456812000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2038</v>
      </c>
      <c r="T258" t="s">
        <v>2039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7">(E259/D259)</f>
        <v>1.46</v>
      </c>
      <c r="G259" t="s">
        <v>20</v>
      </c>
      <c r="H259">
        <v>92</v>
      </c>
      <c r="I259">
        <f t="shared" si="16"/>
        <v>4207</v>
      </c>
      <c r="J259" t="s">
        <v>21</v>
      </c>
      <c r="K259" t="s">
        <v>22</v>
      </c>
      <c r="L259">
        <v>1362463200</v>
      </c>
      <c r="M259" s="9">
        <f t="shared" ref="M259:M322" si="18">(((L259/60)/60)/24)+DATE(1970,1,1)</f>
        <v>41338.25</v>
      </c>
      <c r="N259">
        <v>1363669200</v>
      </c>
      <c r="O259" s="9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2042</v>
      </c>
      <c r="T259" t="s">
        <v>2043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7"/>
        <v>2.6848000000000001</v>
      </c>
      <c r="G260" t="s">
        <v>20</v>
      </c>
      <c r="H260">
        <v>186</v>
      </c>
      <c r="I260">
        <f t="shared" si="16"/>
        <v>6805</v>
      </c>
      <c r="J260" t="s">
        <v>21</v>
      </c>
      <c r="K260" t="s">
        <v>22</v>
      </c>
      <c r="L260">
        <v>1481176800</v>
      </c>
      <c r="M260" s="9">
        <f t="shared" si="18"/>
        <v>42712.25</v>
      </c>
      <c r="N260">
        <v>1482904800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2042</v>
      </c>
      <c r="T260" t="s">
        <v>2043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7"/>
        <v>5.9749999999999996</v>
      </c>
      <c r="G261" t="s">
        <v>20</v>
      </c>
      <c r="H261">
        <v>138</v>
      </c>
      <c r="I261">
        <f t="shared" si="16"/>
        <v>5446.5</v>
      </c>
      <c r="J261" t="s">
        <v>21</v>
      </c>
      <c r="K261" t="s">
        <v>22</v>
      </c>
      <c r="L261">
        <v>1354946400</v>
      </c>
      <c r="M261" s="9">
        <f t="shared" si="18"/>
        <v>41251.25</v>
      </c>
      <c r="N261">
        <v>1356588000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2057</v>
      </c>
      <c r="T261" t="s">
        <v>2058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7"/>
        <v>1.5769841269841269</v>
      </c>
      <c r="G262" t="s">
        <v>20</v>
      </c>
      <c r="H262">
        <v>261</v>
      </c>
      <c r="I262">
        <f t="shared" si="16"/>
        <v>5098</v>
      </c>
      <c r="J262" t="s">
        <v>21</v>
      </c>
      <c r="K262" t="s">
        <v>22</v>
      </c>
      <c r="L262">
        <v>1348808400</v>
      </c>
      <c r="M262" s="9">
        <f t="shared" si="18"/>
        <v>41180.208333333336</v>
      </c>
      <c r="N262">
        <v>1349845200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2038</v>
      </c>
      <c r="T262" t="s">
        <v>2039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7"/>
        <v>0.31201660735468567</v>
      </c>
      <c r="G263" t="s">
        <v>14</v>
      </c>
      <c r="H263">
        <v>454</v>
      </c>
      <c r="I263">
        <f t="shared" si="16"/>
        <v>13378.5</v>
      </c>
      <c r="J263" t="s">
        <v>21</v>
      </c>
      <c r="K263" t="s">
        <v>22</v>
      </c>
      <c r="L263">
        <v>1282712400</v>
      </c>
      <c r="M263" s="9">
        <f t="shared" si="18"/>
        <v>40415.208333333336</v>
      </c>
      <c r="N263">
        <v>1283058000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2038</v>
      </c>
      <c r="T263" t="s">
        <v>2039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7"/>
        <v>3.1341176470588237</v>
      </c>
      <c r="G264" t="s">
        <v>20</v>
      </c>
      <c r="H264">
        <v>107</v>
      </c>
      <c r="I264">
        <f t="shared" si="16"/>
        <v>2717.5</v>
      </c>
      <c r="J264" t="s">
        <v>21</v>
      </c>
      <c r="K264" t="s">
        <v>22</v>
      </c>
      <c r="L264">
        <v>1301979600</v>
      </c>
      <c r="M264" s="9">
        <f t="shared" si="18"/>
        <v>40638.208333333336</v>
      </c>
      <c r="N264">
        <v>1304226000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2038</v>
      </c>
      <c r="T264" t="s">
        <v>2048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7"/>
        <v>3.7089655172413791</v>
      </c>
      <c r="G265" t="s">
        <v>20</v>
      </c>
      <c r="H265">
        <v>199</v>
      </c>
      <c r="I265">
        <f t="shared" si="16"/>
        <v>5477.5</v>
      </c>
      <c r="J265" t="s">
        <v>21</v>
      </c>
      <c r="K265" t="s">
        <v>22</v>
      </c>
      <c r="L265">
        <v>1263016800</v>
      </c>
      <c r="M265" s="9">
        <f t="shared" si="18"/>
        <v>40187.25</v>
      </c>
      <c r="N265">
        <v>1263016800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2057</v>
      </c>
      <c r="T265" t="s">
        <v>2058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7"/>
        <v>3.6266447368421053</v>
      </c>
      <c r="G266" t="s">
        <v>20</v>
      </c>
      <c r="H266">
        <v>5512</v>
      </c>
      <c r="I266">
        <f t="shared" si="16"/>
        <v>85443.5</v>
      </c>
      <c r="J266" t="s">
        <v>21</v>
      </c>
      <c r="K266" t="s">
        <v>22</v>
      </c>
      <c r="L266">
        <v>1360648800</v>
      </c>
      <c r="M266" s="9">
        <f t="shared" si="18"/>
        <v>41317.25</v>
      </c>
      <c r="N266">
        <v>1362031200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2042</v>
      </c>
      <c r="T266" t="s">
        <v>2043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7"/>
        <v>1.2308163265306122</v>
      </c>
      <c r="G267" t="s">
        <v>20</v>
      </c>
      <c r="H267">
        <v>86</v>
      </c>
      <c r="I267">
        <f t="shared" si="16"/>
        <v>3058.5</v>
      </c>
      <c r="J267" t="s">
        <v>21</v>
      </c>
      <c r="K267" t="s">
        <v>22</v>
      </c>
      <c r="L267">
        <v>1451800800</v>
      </c>
      <c r="M267" s="9">
        <f t="shared" si="18"/>
        <v>42372.25</v>
      </c>
      <c r="N267">
        <v>1455602400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2042</v>
      </c>
      <c r="T267" t="s">
        <v>2043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7"/>
        <v>0.76766756032171579</v>
      </c>
      <c r="G268" t="s">
        <v>14</v>
      </c>
      <c r="H268">
        <v>3182</v>
      </c>
      <c r="I268">
        <f t="shared" si="16"/>
        <v>44542</v>
      </c>
      <c r="J268" t="s">
        <v>107</v>
      </c>
      <c r="K268" t="s">
        <v>108</v>
      </c>
      <c r="L268">
        <v>1415340000</v>
      </c>
      <c r="M268" s="9">
        <f t="shared" si="18"/>
        <v>41950.25</v>
      </c>
      <c r="N268">
        <v>1418191200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2038</v>
      </c>
      <c r="T268" t="s">
        <v>2061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7"/>
        <v>2.3362012987012988</v>
      </c>
      <c r="G269" t="s">
        <v>20</v>
      </c>
      <c r="H269">
        <v>2768</v>
      </c>
      <c r="I269">
        <f t="shared" si="16"/>
        <v>73339</v>
      </c>
      <c r="J269" t="s">
        <v>26</v>
      </c>
      <c r="K269" t="s">
        <v>27</v>
      </c>
      <c r="L269">
        <v>1351054800</v>
      </c>
      <c r="M269" s="9">
        <f t="shared" si="18"/>
        <v>41206.208333333336</v>
      </c>
      <c r="N269">
        <v>1352440800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2042</v>
      </c>
      <c r="T269" t="s">
        <v>2043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7"/>
        <v>1.8053333333333332</v>
      </c>
      <c r="G270" t="s">
        <v>20</v>
      </c>
      <c r="H270">
        <v>48</v>
      </c>
      <c r="I270">
        <f t="shared" si="16"/>
        <v>1378</v>
      </c>
      <c r="J270" t="s">
        <v>21</v>
      </c>
      <c r="K270" t="s">
        <v>22</v>
      </c>
      <c r="L270">
        <v>1349326800</v>
      </c>
      <c r="M270" s="9">
        <f t="shared" si="18"/>
        <v>41186.208333333336</v>
      </c>
      <c r="N270">
        <v>1353304800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2044</v>
      </c>
      <c r="T270" t="s">
        <v>2045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7"/>
        <v>2.5262857142857142</v>
      </c>
      <c r="G271" t="s">
        <v>20</v>
      </c>
      <c r="H271">
        <v>87</v>
      </c>
      <c r="I271">
        <f t="shared" si="16"/>
        <v>4464.5</v>
      </c>
      <c r="J271" t="s">
        <v>21</v>
      </c>
      <c r="K271" t="s">
        <v>22</v>
      </c>
      <c r="L271">
        <v>1548914400</v>
      </c>
      <c r="M271" s="9">
        <f t="shared" si="18"/>
        <v>43496.25</v>
      </c>
      <c r="N271">
        <v>1550728800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2044</v>
      </c>
      <c r="T271" t="s">
        <v>2063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7"/>
        <v>0.27176538240368026</v>
      </c>
      <c r="G272" t="s">
        <v>74</v>
      </c>
      <c r="H272">
        <v>1890</v>
      </c>
      <c r="I272">
        <f t="shared" si="16"/>
        <v>24575</v>
      </c>
      <c r="J272" t="s">
        <v>21</v>
      </c>
      <c r="K272" t="s">
        <v>22</v>
      </c>
      <c r="L272">
        <v>1291269600</v>
      </c>
      <c r="M272" s="9">
        <f t="shared" si="18"/>
        <v>40514.25</v>
      </c>
      <c r="N272">
        <v>1291442400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2053</v>
      </c>
      <c r="T272" t="s">
        <v>2054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7"/>
        <v>1.2706571242680547E-2</v>
      </c>
      <c r="G273" t="s">
        <v>47</v>
      </c>
      <c r="H273">
        <v>61</v>
      </c>
      <c r="I273">
        <f t="shared" si="16"/>
        <v>1007</v>
      </c>
      <c r="J273" t="s">
        <v>21</v>
      </c>
      <c r="K273" t="s">
        <v>22</v>
      </c>
      <c r="L273">
        <v>1449468000</v>
      </c>
      <c r="M273" s="9">
        <f t="shared" si="18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2057</v>
      </c>
      <c r="T273" t="s">
        <v>2058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7"/>
        <v>3.0400978473581213</v>
      </c>
      <c r="G274" t="s">
        <v>20</v>
      </c>
      <c r="H274">
        <v>1894</v>
      </c>
      <c r="I274">
        <f t="shared" si="16"/>
        <v>78621.5</v>
      </c>
      <c r="J274" t="s">
        <v>21</v>
      </c>
      <c r="K274" t="s">
        <v>22</v>
      </c>
      <c r="L274">
        <v>1562734800</v>
      </c>
      <c r="M274" s="9">
        <f t="shared" si="18"/>
        <v>43656.208333333328</v>
      </c>
      <c r="N274">
        <v>1564894800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2042</v>
      </c>
      <c r="T274" t="s">
        <v>2043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7"/>
        <v>1.3723076923076922</v>
      </c>
      <c r="G275" t="s">
        <v>20</v>
      </c>
      <c r="H275">
        <v>282</v>
      </c>
      <c r="I275">
        <f t="shared" si="16"/>
        <v>5493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>
        <v>1505883600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2042</v>
      </c>
      <c r="T275" t="s">
        <v>2043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7"/>
        <v>0.32208333333333333</v>
      </c>
      <c r="G276" t="s">
        <v>14</v>
      </c>
      <c r="H276">
        <v>15</v>
      </c>
      <c r="I276">
        <f t="shared" si="16"/>
        <v>394</v>
      </c>
      <c r="J276" t="s">
        <v>21</v>
      </c>
      <c r="K276" t="s">
        <v>22</v>
      </c>
      <c r="L276">
        <v>1509948000</v>
      </c>
      <c r="M276" s="9">
        <f t="shared" si="18"/>
        <v>43045.25</v>
      </c>
      <c r="N276">
        <v>1510380000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2042</v>
      </c>
      <c r="T276" t="s">
        <v>2043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7"/>
        <v>2.4151282051282053</v>
      </c>
      <c r="G277" t="s">
        <v>20</v>
      </c>
      <c r="H277">
        <v>116</v>
      </c>
      <c r="I277">
        <f t="shared" si="16"/>
        <v>4767.5</v>
      </c>
      <c r="J277" t="s">
        <v>21</v>
      </c>
      <c r="K277" t="s">
        <v>22</v>
      </c>
      <c r="L277">
        <v>1554526800</v>
      </c>
      <c r="M277" s="9">
        <f t="shared" si="18"/>
        <v>43561.208333333328</v>
      </c>
      <c r="N277">
        <v>1555218000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2050</v>
      </c>
      <c r="T277" t="s">
        <v>2062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7"/>
        <v>0.96799999999999997</v>
      </c>
      <c r="G278" t="s">
        <v>14</v>
      </c>
      <c r="H278">
        <v>133</v>
      </c>
      <c r="I278">
        <f t="shared" si="16"/>
        <v>2728.5</v>
      </c>
      <c r="J278" t="s">
        <v>21</v>
      </c>
      <c r="K278" t="s">
        <v>22</v>
      </c>
      <c r="L278">
        <v>1334811600</v>
      </c>
      <c r="M278" s="9">
        <f t="shared" si="18"/>
        <v>41018.208333333336</v>
      </c>
      <c r="N278">
        <v>1335243600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2053</v>
      </c>
      <c r="T278" t="s">
        <v>2054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7"/>
        <v>10.664285714285715</v>
      </c>
      <c r="G279" t="s">
        <v>20</v>
      </c>
      <c r="H279">
        <v>83</v>
      </c>
      <c r="I279">
        <f t="shared" si="16"/>
        <v>3774</v>
      </c>
      <c r="J279" t="s">
        <v>21</v>
      </c>
      <c r="K279" t="s">
        <v>22</v>
      </c>
      <c r="L279">
        <v>1279515600</v>
      </c>
      <c r="M279" s="9">
        <f t="shared" si="18"/>
        <v>40378.208333333336</v>
      </c>
      <c r="N279">
        <v>1279688400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2042</v>
      </c>
      <c r="T279" t="s">
        <v>2043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7"/>
        <v>3.2588888888888889</v>
      </c>
      <c r="G280" t="s">
        <v>20</v>
      </c>
      <c r="H280">
        <v>91</v>
      </c>
      <c r="I280">
        <f t="shared" si="16"/>
        <v>4445</v>
      </c>
      <c r="J280" t="s">
        <v>21</v>
      </c>
      <c r="K280" t="s">
        <v>22</v>
      </c>
      <c r="L280">
        <v>1353909600</v>
      </c>
      <c r="M280" s="9">
        <f t="shared" si="18"/>
        <v>41239.25</v>
      </c>
      <c r="N280">
        <v>1356069600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2040</v>
      </c>
      <c r="T280" t="s">
        <v>2041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7"/>
        <v>1.7070000000000001</v>
      </c>
      <c r="G281" t="s">
        <v>20</v>
      </c>
      <c r="H281">
        <v>546</v>
      </c>
      <c r="I281">
        <f t="shared" si="16"/>
        <v>7101</v>
      </c>
      <c r="J281" t="s">
        <v>21</v>
      </c>
      <c r="K281" t="s">
        <v>22</v>
      </c>
      <c r="L281">
        <v>1535950800</v>
      </c>
      <c r="M281" s="9">
        <f t="shared" si="18"/>
        <v>43346.208333333328</v>
      </c>
      <c r="N281">
        <v>1536210000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2042</v>
      </c>
      <c r="T281" t="s">
        <v>2043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7"/>
        <v>5.8144</v>
      </c>
      <c r="G282" t="s">
        <v>20</v>
      </c>
      <c r="H282">
        <v>393</v>
      </c>
      <c r="I282">
        <f t="shared" si="16"/>
        <v>7464.5</v>
      </c>
      <c r="J282" t="s">
        <v>21</v>
      </c>
      <c r="K282" t="s">
        <v>22</v>
      </c>
      <c r="L282">
        <v>1511244000</v>
      </c>
      <c r="M282" s="9">
        <f t="shared" si="18"/>
        <v>43060.25</v>
      </c>
      <c r="N282">
        <v>1511762400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2044</v>
      </c>
      <c r="T282" t="s">
        <v>2052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7"/>
        <v>0.91520972644376897</v>
      </c>
      <c r="G283" t="s">
        <v>14</v>
      </c>
      <c r="H283">
        <v>2062</v>
      </c>
      <c r="I283">
        <f t="shared" si="16"/>
        <v>76307</v>
      </c>
      <c r="J283" t="s">
        <v>21</v>
      </c>
      <c r="K283" t="s">
        <v>22</v>
      </c>
      <c r="L283">
        <v>1331445600</v>
      </c>
      <c r="M283" s="9">
        <f t="shared" si="18"/>
        <v>40979.25</v>
      </c>
      <c r="N283">
        <v>1333256400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2042</v>
      </c>
      <c r="T283" t="s">
        <v>2043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7"/>
        <v>1.0804761904761904</v>
      </c>
      <c r="G284" t="s">
        <v>20</v>
      </c>
      <c r="H284">
        <v>133</v>
      </c>
      <c r="I284">
        <f t="shared" si="16"/>
        <v>4604.5</v>
      </c>
      <c r="J284" t="s">
        <v>21</v>
      </c>
      <c r="K284" t="s">
        <v>22</v>
      </c>
      <c r="L284">
        <v>1480226400</v>
      </c>
      <c r="M284" s="9">
        <f t="shared" si="18"/>
        <v>42701.25</v>
      </c>
      <c r="N284">
        <v>1480744800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2044</v>
      </c>
      <c r="T284" t="s">
        <v>2063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7"/>
        <v>0.18728395061728395</v>
      </c>
      <c r="G285" t="s">
        <v>14</v>
      </c>
      <c r="H285">
        <v>29</v>
      </c>
      <c r="I285">
        <f t="shared" si="16"/>
        <v>773</v>
      </c>
      <c r="J285" t="s">
        <v>36</v>
      </c>
      <c r="K285" t="s">
        <v>37</v>
      </c>
      <c r="L285">
        <v>1464584400</v>
      </c>
      <c r="M285" s="9">
        <f t="shared" si="18"/>
        <v>42520.208333333328</v>
      </c>
      <c r="N285">
        <v>1465016400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2038</v>
      </c>
      <c r="T285" t="s">
        <v>2039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7"/>
        <v>0.83193877551020412</v>
      </c>
      <c r="G286" t="s">
        <v>14</v>
      </c>
      <c r="H286">
        <v>132</v>
      </c>
      <c r="I286">
        <f t="shared" si="16"/>
        <v>4142.5</v>
      </c>
      <c r="J286" t="s">
        <v>21</v>
      </c>
      <c r="K286" t="s">
        <v>22</v>
      </c>
      <c r="L286">
        <v>1335848400</v>
      </c>
      <c r="M286" s="9">
        <f t="shared" si="18"/>
        <v>41030.208333333336</v>
      </c>
      <c r="N286">
        <v>1336280400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2040</v>
      </c>
      <c r="T286" t="s">
        <v>2041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7"/>
        <v>7.0633333333333335</v>
      </c>
      <c r="G287" t="s">
        <v>20</v>
      </c>
      <c r="H287">
        <v>254</v>
      </c>
      <c r="I287">
        <f t="shared" si="16"/>
        <v>3305.5</v>
      </c>
      <c r="J287" t="s">
        <v>21</v>
      </c>
      <c r="K287" t="s">
        <v>22</v>
      </c>
      <c r="L287">
        <v>1473483600</v>
      </c>
      <c r="M287" s="9">
        <f t="shared" si="18"/>
        <v>42623.208333333328</v>
      </c>
      <c r="N287">
        <v>1476766800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2042</v>
      </c>
      <c r="T287" t="s">
        <v>2043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7"/>
        <v>0.17446030330062445</v>
      </c>
      <c r="G288" t="s">
        <v>74</v>
      </c>
      <c r="H288">
        <v>184</v>
      </c>
      <c r="I288">
        <f t="shared" si="16"/>
        <v>9870.5</v>
      </c>
      <c r="J288" t="s">
        <v>21</v>
      </c>
      <c r="K288" t="s">
        <v>22</v>
      </c>
      <c r="L288">
        <v>1479880800</v>
      </c>
      <c r="M288" s="9">
        <f t="shared" si="18"/>
        <v>42697.25</v>
      </c>
      <c r="N288">
        <v>1480485600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2042</v>
      </c>
      <c r="T288" t="s">
        <v>2043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7"/>
        <v>2.0973015873015872</v>
      </c>
      <c r="G289" t="s">
        <v>20</v>
      </c>
      <c r="H289">
        <v>176</v>
      </c>
      <c r="I289">
        <f t="shared" si="16"/>
        <v>6694.5</v>
      </c>
      <c r="J289" t="s">
        <v>21</v>
      </c>
      <c r="K289" t="s">
        <v>22</v>
      </c>
      <c r="L289">
        <v>1430197200</v>
      </c>
      <c r="M289" s="9">
        <f t="shared" si="18"/>
        <v>42122.208333333328</v>
      </c>
      <c r="N289">
        <v>1430197200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2038</v>
      </c>
      <c r="T289" t="s">
        <v>2046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7"/>
        <v>0.97785714285714287</v>
      </c>
      <c r="G290" t="s">
        <v>14</v>
      </c>
      <c r="H290">
        <v>137</v>
      </c>
      <c r="I290">
        <f t="shared" si="16"/>
        <v>2806.5</v>
      </c>
      <c r="J290" t="s">
        <v>36</v>
      </c>
      <c r="K290" t="s">
        <v>37</v>
      </c>
      <c r="L290">
        <v>1331701200</v>
      </c>
      <c r="M290" s="9">
        <f t="shared" si="18"/>
        <v>40982.208333333336</v>
      </c>
      <c r="N290">
        <v>1331787600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2038</v>
      </c>
      <c r="T290" t="s">
        <v>2060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7"/>
        <v>16.842500000000001</v>
      </c>
      <c r="G291" t="s">
        <v>20</v>
      </c>
      <c r="H291">
        <v>337</v>
      </c>
      <c r="I291">
        <f t="shared" si="16"/>
        <v>6905.5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>
        <v>1438837200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2042</v>
      </c>
      <c r="T291" t="s">
        <v>2043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7"/>
        <v>0.54402135231316728</v>
      </c>
      <c r="G292" t="s">
        <v>14</v>
      </c>
      <c r="H292">
        <v>908</v>
      </c>
      <c r="I292">
        <f t="shared" si="16"/>
        <v>46315</v>
      </c>
      <c r="J292" t="s">
        <v>21</v>
      </c>
      <c r="K292" t="s">
        <v>22</v>
      </c>
      <c r="L292">
        <v>1368162000</v>
      </c>
      <c r="M292" s="9">
        <f t="shared" si="18"/>
        <v>41404.208333333336</v>
      </c>
      <c r="N292">
        <v>1370926800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2044</v>
      </c>
      <c r="T292" t="s">
        <v>2045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7"/>
        <v>4.5661111111111108</v>
      </c>
      <c r="G293" t="s">
        <v>20</v>
      </c>
      <c r="H293">
        <v>107</v>
      </c>
      <c r="I293">
        <f t="shared" si="16"/>
        <v>4163</v>
      </c>
      <c r="J293" t="s">
        <v>21</v>
      </c>
      <c r="K293" t="s">
        <v>22</v>
      </c>
      <c r="L293">
        <v>1318654800</v>
      </c>
      <c r="M293" s="9">
        <f t="shared" si="18"/>
        <v>40831.208333333336</v>
      </c>
      <c r="N293">
        <v>1319000400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2040</v>
      </c>
      <c r="T293" t="s">
        <v>2041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7"/>
        <v>9.8219178082191785E-2</v>
      </c>
      <c r="G294" t="s">
        <v>14</v>
      </c>
      <c r="H294">
        <v>10</v>
      </c>
      <c r="I294">
        <f t="shared" si="16"/>
        <v>363.5</v>
      </c>
      <c r="J294" t="s">
        <v>21</v>
      </c>
      <c r="K294" t="s">
        <v>22</v>
      </c>
      <c r="L294">
        <v>1331874000</v>
      </c>
      <c r="M294" s="9">
        <f t="shared" si="18"/>
        <v>40984.208333333336</v>
      </c>
      <c r="N294">
        <v>1333429200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2036</v>
      </c>
      <c r="T294" t="s">
        <v>2037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7"/>
        <v>0.16384615384615384</v>
      </c>
      <c r="G295" t="s">
        <v>74</v>
      </c>
      <c r="H295">
        <v>32</v>
      </c>
      <c r="I295">
        <f t="shared" si="16"/>
        <v>548.5</v>
      </c>
      <c r="J295" t="s">
        <v>107</v>
      </c>
      <c r="K295" t="s">
        <v>108</v>
      </c>
      <c r="L295">
        <v>1286254800</v>
      </c>
      <c r="M295" s="9">
        <f t="shared" si="18"/>
        <v>40456.208333333336</v>
      </c>
      <c r="N295">
        <v>1287032400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2042</v>
      </c>
      <c r="T295" t="s">
        <v>2043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7"/>
        <v>13.396666666666667</v>
      </c>
      <c r="G296" t="s">
        <v>20</v>
      </c>
      <c r="H296">
        <v>183</v>
      </c>
      <c r="I296">
        <f t="shared" si="16"/>
        <v>4110.5</v>
      </c>
      <c r="J296" t="s">
        <v>21</v>
      </c>
      <c r="K296" t="s">
        <v>22</v>
      </c>
      <c r="L296">
        <v>1540530000</v>
      </c>
      <c r="M296" s="9">
        <f t="shared" si="18"/>
        <v>43399.208333333328</v>
      </c>
      <c r="N296">
        <v>1541570400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2042</v>
      </c>
      <c r="T296" t="s">
        <v>2043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7"/>
        <v>0.35650077760497667</v>
      </c>
      <c r="G297" t="s">
        <v>14</v>
      </c>
      <c r="H297">
        <v>1910</v>
      </c>
      <c r="I297">
        <f t="shared" si="16"/>
        <v>35339.5</v>
      </c>
      <c r="J297" t="s">
        <v>98</v>
      </c>
      <c r="K297" t="s">
        <v>99</v>
      </c>
      <c r="L297">
        <v>1381813200</v>
      </c>
      <c r="M297" s="9">
        <f t="shared" si="18"/>
        <v>41562.208333333336</v>
      </c>
      <c r="N297">
        <v>1383976800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2042</v>
      </c>
      <c r="T297" t="s">
        <v>2043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7"/>
        <v>0.54950819672131146</v>
      </c>
      <c r="G298" t="s">
        <v>14</v>
      </c>
      <c r="H298">
        <v>38</v>
      </c>
      <c r="I298">
        <f t="shared" si="16"/>
        <v>1695</v>
      </c>
      <c r="J298" t="s">
        <v>26</v>
      </c>
      <c r="K298" t="s">
        <v>27</v>
      </c>
      <c r="L298">
        <v>1548655200</v>
      </c>
      <c r="M298" s="9">
        <f t="shared" si="18"/>
        <v>43493.25</v>
      </c>
      <c r="N298">
        <v>1550556000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2042</v>
      </c>
      <c r="T298" t="s">
        <v>2043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7"/>
        <v>0.94236111111111109</v>
      </c>
      <c r="G299" t="s">
        <v>14</v>
      </c>
      <c r="H299">
        <v>104</v>
      </c>
      <c r="I299">
        <f t="shared" si="16"/>
        <v>3444.5</v>
      </c>
      <c r="J299" t="s">
        <v>26</v>
      </c>
      <c r="K299" t="s">
        <v>27</v>
      </c>
      <c r="L299">
        <v>1389679200</v>
      </c>
      <c r="M299" s="9">
        <f t="shared" si="18"/>
        <v>41653.25</v>
      </c>
      <c r="N299">
        <v>1390456800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2042</v>
      </c>
      <c r="T299" t="s">
        <v>2043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7"/>
        <v>1.4391428571428571</v>
      </c>
      <c r="G300" t="s">
        <v>20</v>
      </c>
      <c r="H300">
        <v>72</v>
      </c>
      <c r="I300">
        <f t="shared" si="16"/>
        <v>2554.5</v>
      </c>
      <c r="J300" t="s">
        <v>21</v>
      </c>
      <c r="K300" t="s">
        <v>22</v>
      </c>
      <c r="L300">
        <v>1456466400</v>
      </c>
      <c r="M300" s="9">
        <f t="shared" si="18"/>
        <v>42426.25</v>
      </c>
      <c r="N300">
        <v>1458018000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2038</v>
      </c>
      <c r="T300" t="s">
        <v>2039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7"/>
        <v>0.51421052631578945</v>
      </c>
      <c r="G301" t="s">
        <v>14</v>
      </c>
      <c r="H301">
        <v>49</v>
      </c>
      <c r="I301">
        <f t="shared" si="16"/>
        <v>1001.5</v>
      </c>
      <c r="J301" t="s">
        <v>21</v>
      </c>
      <c r="K301" t="s">
        <v>22</v>
      </c>
      <c r="L301">
        <v>1456984800</v>
      </c>
      <c r="M301" s="9">
        <f t="shared" si="18"/>
        <v>42432.25</v>
      </c>
      <c r="N301">
        <v>1461819600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2036</v>
      </c>
      <c r="T301" t="s">
        <v>2037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7"/>
        <v>0.05</v>
      </c>
      <c r="G302" t="s">
        <v>14</v>
      </c>
      <c r="H302">
        <v>1</v>
      </c>
      <c r="I302">
        <f t="shared" si="16"/>
        <v>3</v>
      </c>
      <c r="J302" t="s">
        <v>36</v>
      </c>
      <c r="K302" t="s">
        <v>37</v>
      </c>
      <c r="L302">
        <v>1504069200</v>
      </c>
      <c r="M302" s="9">
        <f t="shared" si="18"/>
        <v>42977.208333333328</v>
      </c>
      <c r="N302">
        <v>1504155600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2050</v>
      </c>
      <c r="T302" t="s">
        <v>2051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7"/>
        <v>13.446666666666667</v>
      </c>
      <c r="G303" t="s">
        <v>20</v>
      </c>
      <c r="H303">
        <v>295</v>
      </c>
      <c r="I303">
        <f t="shared" si="16"/>
        <v>6198.5</v>
      </c>
      <c r="J303" t="s">
        <v>21</v>
      </c>
      <c r="K303" t="s">
        <v>22</v>
      </c>
      <c r="L303">
        <v>1424930400</v>
      </c>
      <c r="M303" s="9">
        <f t="shared" si="18"/>
        <v>42061.25</v>
      </c>
      <c r="N303">
        <v>1426395600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2044</v>
      </c>
      <c r="T303" t="s">
        <v>2045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7"/>
        <v>0.31844940867279897</v>
      </c>
      <c r="G304" t="s">
        <v>14</v>
      </c>
      <c r="H304">
        <v>245</v>
      </c>
      <c r="I304">
        <f t="shared" si="16"/>
        <v>12239.5</v>
      </c>
      <c r="J304" t="s">
        <v>21</v>
      </c>
      <c r="K304" t="s">
        <v>22</v>
      </c>
      <c r="L304">
        <v>1535864400</v>
      </c>
      <c r="M304" s="9">
        <f t="shared" si="18"/>
        <v>43345.208333333328</v>
      </c>
      <c r="N304">
        <v>1537074000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2042</v>
      </c>
      <c r="T304" t="s">
        <v>2043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7"/>
        <v>0.82617647058823529</v>
      </c>
      <c r="G305" t="s">
        <v>14</v>
      </c>
      <c r="H305">
        <v>32</v>
      </c>
      <c r="I305">
        <f t="shared" si="16"/>
        <v>1420.5</v>
      </c>
      <c r="J305" t="s">
        <v>21</v>
      </c>
      <c r="K305" t="s">
        <v>22</v>
      </c>
      <c r="L305">
        <v>1452146400</v>
      </c>
      <c r="M305" s="9">
        <f t="shared" si="18"/>
        <v>42376.25</v>
      </c>
      <c r="N305">
        <v>1452578400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2038</v>
      </c>
      <c r="T305" t="s">
        <v>2048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7"/>
        <v>5.4614285714285717</v>
      </c>
      <c r="G306" t="s">
        <v>20</v>
      </c>
      <c r="H306">
        <v>142</v>
      </c>
      <c r="I306">
        <f t="shared" si="16"/>
        <v>5805.5</v>
      </c>
      <c r="J306" t="s">
        <v>21</v>
      </c>
      <c r="K306" t="s">
        <v>22</v>
      </c>
      <c r="L306">
        <v>1470546000</v>
      </c>
      <c r="M306" s="9">
        <f t="shared" si="18"/>
        <v>42589.208333333328</v>
      </c>
      <c r="N306">
        <v>1474088400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2044</v>
      </c>
      <c r="T306" t="s">
        <v>2045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7"/>
        <v>2.8621428571428571</v>
      </c>
      <c r="G307" t="s">
        <v>20</v>
      </c>
      <c r="H307">
        <v>85</v>
      </c>
      <c r="I307">
        <f t="shared" si="16"/>
        <v>4049.5</v>
      </c>
      <c r="J307" t="s">
        <v>21</v>
      </c>
      <c r="K307" t="s">
        <v>22</v>
      </c>
      <c r="L307">
        <v>1458363600</v>
      </c>
      <c r="M307" s="9">
        <f t="shared" si="18"/>
        <v>42448.208333333328</v>
      </c>
      <c r="N307">
        <v>1461906000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2042</v>
      </c>
      <c r="T307" t="s">
        <v>2043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7"/>
        <v>7.9076923076923072E-2</v>
      </c>
      <c r="G308" t="s">
        <v>14</v>
      </c>
      <c r="H308">
        <v>7</v>
      </c>
      <c r="I308">
        <f t="shared" si="16"/>
        <v>260.5</v>
      </c>
      <c r="J308" t="s">
        <v>21</v>
      </c>
      <c r="K308" t="s">
        <v>22</v>
      </c>
      <c r="L308">
        <v>1500008400</v>
      </c>
      <c r="M308" s="9">
        <f t="shared" si="18"/>
        <v>42930.208333333328</v>
      </c>
      <c r="N308">
        <v>1500267600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2042</v>
      </c>
      <c r="T308" t="s">
        <v>2043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7"/>
        <v>1.3213677811550153</v>
      </c>
      <c r="G309" t="s">
        <v>20</v>
      </c>
      <c r="H309">
        <v>659</v>
      </c>
      <c r="I309">
        <f t="shared" si="16"/>
        <v>22066</v>
      </c>
      <c r="J309" t="s">
        <v>36</v>
      </c>
      <c r="K309" t="s">
        <v>37</v>
      </c>
      <c r="L309">
        <v>1338958800</v>
      </c>
      <c r="M309" s="9">
        <f t="shared" si="18"/>
        <v>41066.208333333336</v>
      </c>
      <c r="N309">
        <v>1340686800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2050</v>
      </c>
      <c r="T309" t="s">
        <v>2056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7"/>
        <v>0.74077834179357027</v>
      </c>
      <c r="G310" t="s">
        <v>14</v>
      </c>
      <c r="H310">
        <v>803</v>
      </c>
      <c r="I310">
        <f t="shared" si="16"/>
        <v>44181.5</v>
      </c>
      <c r="J310" t="s">
        <v>21</v>
      </c>
      <c r="K310" t="s">
        <v>22</v>
      </c>
      <c r="L310">
        <v>1303102800</v>
      </c>
      <c r="M310" s="9">
        <f t="shared" si="18"/>
        <v>40651.208333333336</v>
      </c>
      <c r="N310">
        <v>1303189200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2042</v>
      </c>
      <c r="T310" t="s">
        <v>2043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7"/>
        <v>0.75292682926829269</v>
      </c>
      <c r="G311" t="s">
        <v>74</v>
      </c>
      <c r="H311">
        <v>75</v>
      </c>
      <c r="I311">
        <f t="shared" si="16"/>
        <v>1581</v>
      </c>
      <c r="J311" t="s">
        <v>21</v>
      </c>
      <c r="K311" t="s">
        <v>22</v>
      </c>
      <c r="L311">
        <v>1316581200</v>
      </c>
      <c r="M311" s="9">
        <f t="shared" si="18"/>
        <v>40807.208333333336</v>
      </c>
      <c r="N311">
        <v>1318309200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2038</v>
      </c>
      <c r="T311" t="s">
        <v>2048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7"/>
        <v>0.20333333333333334</v>
      </c>
      <c r="G312" t="s">
        <v>14</v>
      </c>
      <c r="H312">
        <v>16</v>
      </c>
      <c r="I312">
        <f t="shared" si="16"/>
        <v>801</v>
      </c>
      <c r="J312" t="s">
        <v>21</v>
      </c>
      <c r="K312" t="s">
        <v>22</v>
      </c>
      <c r="L312">
        <v>1270789200</v>
      </c>
      <c r="M312" s="9">
        <f t="shared" si="18"/>
        <v>40277.208333333336</v>
      </c>
      <c r="N312">
        <v>1272171600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2053</v>
      </c>
      <c r="T312" t="s">
        <v>2054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7"/>
        <v>2.0336507936507937</v>
      </c>
      <c r="G313" t="s">
        <v>20</v>
      </c>
      <c r="H313">
        <v>121</v>
      </c>
      <c r="I313">
        <f t="shared" si="16"/>
        <v>6466.5</v>
      </c>
      <c r="J313" t="s">
        <v>21</v>
      </c>
      <c r="K313" t="s">
        <v>22</v>
      </c>
      <c r="L313">
        <v>1297836000</v>
      </c>
      <c r="M313" s="9">
        <f t="shared" si="18"/>
        <v>40590.25</v>
      </c>
      <c r="N313">
        <v>1298872800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2042</v>
      </c>
      <c r="T313" t="s">
        <v>2043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7"/>
        <v>3.1022842639593908</v>
      </c>
      <c r="G314" t="s">
        <v>20</v>
      </c>
      <c r="H314">
        <v>3742</v>
      </c>
      <c r="I314">
        <f t="shared" si="16"/>
        <v>93543.5</v>
      </c>
      <c r="J314" t="s">
        <v>21</v>
      </c>
      <c r="K314" t="s">
        <v>22</v>
      </c>
      <c r="L314">
        <v>1382677200</v>
      </c>
      <c r="M314" s="9">
        <f t="shared" si="18"/>
        <v>41572.208333333336</v>
      </c>
      <c r="N314">
        <v>1383282000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2042</v>
      </c>
      <c r="T314" t="s">
        <v>2043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7"/>
        <v>3.9531818181818181</v>
      </c>
      <c r="G315" t="s">
        <v>20</v>
      </c>
      <c r="H315">
        <v>223</v>
      </c>
      <c r="I315">
        <f t="shared" si="16"/>
        <v>4460</v>
      </c>
      <c r="J315" t="s">
        <v>21</v>
      </c>
      <c r="K315" t="s">
        <v>22</v>
      </c>
      <c r="L315">
        <v>1330322400</v>
      </c>
      <c r="M315" s="9">
        <f t="shared" si="18"/>
        <v>40966.25</v>
      </c>
      <c r="N315">
        <v>1330495200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2038</v>
      </c>
      <c r="T315" t="s">
        <v>2039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7"/>
        <v>2.9471428571428571</v>
      </c>
      <c r="G316" t="s">
        <v>20</v>
      </c>
      <c r="H316">
        <v>133</v>
      </c>
      <c r="I316">
        <f t="shared" si="16"/>
        <v>2129.5</v>
      </c>
      <c r="J316" t="s">
        <v>21</v>
      </c>
      <c r="K316" t="s">
        <v>22</v>
      </c>
      <c r="L316">
        <v>1552366800</v>
      </c>
      <c r="M316" s="9">
        <f t="shared" si="18"/>
        <v>43536.208333333328</v>
      </c>
      <c r="N316">
        <v>1552798800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2044</v>
      </c>
      <c r="T316" t="s">
        <v>2045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7"/>
        <v>0.33894736842105261</v>
      </c>
      <c r="G317" t="s">
        <v>14</v>
      </c>
      <c r="H317">
        <v>31</v>
      </c>
      <c r="I317">
        <f t="shared" si="16"/>
        <v>1625.5</v>
      </c>
      <c r="J317" t="s">
        <v>21</v>
      </c>
      <c r="K317" t="s">
        <v>22</v>
      </c>
      <c r="L317">
        <v>1400907600</v>
      </c>
      <c r="M317" s="9">
        <f t="shared" si="18"/>
        <v>41783.208333333336</v>
      </c>
      <c r="N317">
        <v>1403413200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2042</v>
      </c>
      <c r="T317" t="s">
        <v>2043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7"/>
        <v>0.66677083333333331</v>
      </c>
      <c r="G318" t="s">
        <v>14</v>
      </c>
      <c r="H318">
        <v>108</v>
      </c>
      <c r="I318">
        <f t="shared" si="16"/>
        <v>3254.5</v>
      </c>
      <c r="J318" t="s">
        <v>107</v>
      </c>
      <c r="K318" t="s">
        <v>108</v>
      </c>
      <c r="L318">
        <v>1574143200</v>
      </c>
      <c r="M318" s="9">
        <f t="shared" si="18"/>
        <v>43788.25</v>
      </c>
      <c r="N318">
        <v>1574229600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2036</v>
      </c>
      <c r="T318" t="s">
        <v>2037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7"/>
        <v>0.19227272727272726</v>
      </c>
      <c r="G319" t="s">
        <v>14</v>
      </c>
      <c r="H319">
        <v>30</v>
      </c>
      <c r="I319">
        <f t="shared" si="16"/>
        <v>649.5</v>
      </c>
      <c r="J319" t="s">
        <v>21</v>
      </c>
      <c r="K319" t="s">
        <v>22</v>
      </c>
      <c r="L319">
        <v>1494738000</v>
      </c>
      <c r="M319" s="9">
        <f t="shared" si="18"/>
        <v>42869.208333333328</v>
      </c>
      <c r="N319">
        <v>1495861200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2042</v>
      </c>
      <c r="T319" t="s">
        <v>2043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7"/>
        <v>0.15842105263157893</v>
      </c>
      <c r="G320" t="s">
        <v>14</v>
      </c>
      <c r="H320">
        <v>17</v>
      </c>
      <c r="I320">
        <f t="shared" si="16"/>
        <v>460</v>
      </c>
      <c r="J320" t="s">
        <v>21</v>
      </c>
      <c r="K320" t="s">
        <v>22</v>
      </c>
      <c r="L320">
        <v>1392357600</v>
      </c>
      <c r="M320" s="9">
        <f t="shared" si="18"/>
        <v>41684.25</v>
      </c>
      <c r="N320">
        <v>1392530400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2038</v>
      </c>
      <c r="T320" t="s">
        <v>2039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7"/>
        <v>0.38702380952380955</v>
      </c>
      <c r="G321" t="s">
        <v>74</v>
      </c>
      <c r="H321">
        <v>64</v>
      </c>
      <c r="I321">
        <f t="shared" si="16"/>
        <v>1657.5</v>
      </c>
      <c r="J321" t="s">
        <v>21</v>
      </c>
      <c r="K321" t="s">
        <v>22</v>
      </c>
      <c r="L321">
        <v>1281589200</v>
      </c>
      <c r="M321" s="9">
        <f t="shared" si="18"/>
        <v>40402.208333333336</v>
      </c>
      <c r="N321">
        <v>1283662800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2040</v>
      </c>
      <c r="T321" t="s">
        <v>2041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7"/>
        <v>9.5876777251184833E-2</v>
      </c>
      <c r="G322" t="s">
        <v>14</v>
      </c>
      <c r="H322">
        <v>80</v>
      </c>
      <c r="I322">
        <f t="shared" ref="I322:I385" si="20">AVERAGE(E322,H322)</f>
        <v>4086</v>
      </c>
      <c r="J322" t="s">
        <v>21</v>
      </c>
      <c r="K322" t="s">
        <v>22</v>
      </c>
      <c r="L322">
        <v>1305003600</v>
      </c>
      <c r="M322" s="9">
        <f t="shared" si="18"/>
        <v>40673.208333333336</v>
      </c>
      <c r="N322">
        <v>1305781200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2050</v>
      </c>
      <c r="T322" t="s">
        <v>2056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1">(E323/D323)</f>
        <v>0.94144366197183094</v>
      </c>
      <c r="G323" t="s">
        <v>14</v>
      </c>
      <c r="H323">
        <v>2468</v>
      </c>
      <c r="I323">
        <f t="shared" si="20"/>
        <v>81445</v>
      </c>
      <c r="J323" t="s">
        <v>21</v>
      </c>
      <c r="K323" t="s">
        <v>22</v>
      </c>
      <c r="L323">
        <v>1301634000</v>
      </c>
      <c r="M323" s="9">
        <f t="shared" ref="M323:M386" si="22">(((L323/60)/60)/24)+DATE(1970,1,1)</f>
        <v>40634.208333333336</v>
      </c>
      <c r="N323">
        <v>1302325200</v>
      </c>
      <c r="O323" s="9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2044</v>
      </c>
      <c r="T323" t="s">
        <v>2055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1"/>
        <v>1.6656234096692113</v>
      </c>
      <c r="G324" t="s">
        <v>20</v>
      </c>
      <c r="H324">
        <v>5168</v>
      </c>
      <c r="I324">
        <f t="shared" si="20"/>
        <v>100772.5</v>
      </c>
      <c r="J324" t="s">
        <v>21</v>
      </c>
      <c r="K324" t="s">
        <v>22</v>
      </c>
      <c r="L324">
        <v>1290664800</v>
      </c>
      <c r="M324" s="9">
        <f t="shared" si="22"/>
        <v>40507.25</v>
      </c>
      <c r="N324">
        <v>1291788000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2042</v>
      </c>
      <c r="T324" t="s">
        <v>2043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1"/>
        <v>0.24134831460674158</v>
      </c>
      <c r="G325" t="s">
        <v>14</v>
      </c>
      <c r="H325">
        <v>26</v>
      </c>
      <c r="I325">
        <f t="shared" si="20"/>
        <v>1087</v>
      </c>
      <c r="J325" t="s">
        <v>40</v>
      </c>
      <c r="K325" t="s">
        <v>41</v>
      </c>
      <c r="L325">
        <v>1395896400</v>
      </c>
      <c r="M325" s="9">
        <f t="shared" si="22"/>
        <v>41725.208333333336</v>
      </c>
      <c r="N325">
        <v>1396069200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2044</v>
      </c>
      <c r="T325" t="s">
        <v>2045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1"/>
        <v>1.6405633802816901</v>
      </c>
      <c r="G326" t="s">
        <v>20</v>
      </c>
      <c r="H326">
        <v>307</v>
      </c>
      <c r="I326">
        <f t="shared" si="20"/>
        <v>5977.5</v>
      </c>
      <c r="J326" t="s">
        <v>21</v>
      </c>
      <c r="K326" t="s">
        <v>22</v>
      </c>
      <c r="L326">
        <v>1434862800</v>
      </c>
      <c r="M326" s="9">
        <f t="shared" si="22"/>
        <v>42176.208333333328</v>
      </c>
      <c r="N326">
        <v>1435899600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2042</v>
      </c>
      <c r="T326" t="s">
        <v>2043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1"/>
        <v>0.90723076923076929</v>
      </c>
      <c r="G327" t="s">
        <v>14</v>
      </c>
      <c r="H327">
        <v>73</v>
      </c>
      <c r="I327">
        <f t="shared" si="20"/>
        <v>2985</v>
      </c>
      <c r="J327" t="s">
        <v>21</v>
      </c>
      <c r="K327" t="s">
        <v>22</v>
      </c>
      <c r="L327">
        <v>1529125200</v>
      </c>
      <c r="M327" s="9">
        <f t="shared" si="22"/>
        <v>43267.208333333328</v>
      </c>
      <c r="N327">
        <v>1531112400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2042</v>
      </c>
      <c r="T327" t="s">
        <v>2043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1"/>
        <v>0.46194444444444444</v>
      </c>
      <c r="G328" t="s">
        <v>14</v>
      </c>
      <c r="H328">
        <v>128</v>
      </c>
      <c r="I328">
        <f t="shared" si="20"/>
        <v>1727</v>
      </c>
      <c r="J328" t="s">
        <v>21</v>
      </c>
      <c r="K328" t="s">
        <v>22</v>
      </c>
      <c r="L328">
        <v>1451109600</v>
      </c>
      <c r="M328" s="9">
        <f t="shared" si="22"/>
        <v>42364.25</v>
      </c>
      <c r="N328">
        <v>1451628000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2044</v>
      </c>
      <c r="T328" t="s">
        <v>2052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1"/>
        <v>0.38538461538461538</v>
      </c>
      <c r="G329" t="s">
        <v>14</v>
      </c>
      <c r="H329">
        <v>33</v>
      </c>
      <c r="I329">
        <f t="shared" si="20"/>
        <v>517.5</v>
      </c>
      <c r="J329" t="s">
        <v>21</v>
      </c>
      <c r="K329" t="s">
        <v>22</v>
      </c>
      <c r="L329">
        <v>1566968400</v>
      </c>
      <c r="M329" s="9">
        <f t="shared" si="22"/>
        <v>43705.208333333328</v>
      </c>
      <c r="N329">
        <v>1567314000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2042</v>
      </c>
      <c r="T329" t="s">
        <v>2043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1"/>
        <v>1.3356231003039514</v>
      </c>
      <c r="G330" t="s">
        <v>20</v>
      </c>
      <c r="H330">
        <v>2441</v>
      </c>
      <c r="I330">
        <f t="shared" si="20"/>
        <v>67133.5</v>
      </c>
      <c r="J330" t="s">
        <v>21</v>
      </c>
      <c r="K330" t="s">
        <v>22</v>
      </c>
      <c r="L330">
        <v>1543557600</v>
      </c>
      <c r="M330" s="9">
        <f t="shared" si="22"/>
        <v>43434.25</v>
      </c>
      <c r="N330">
        <v>1544508000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2038</v>
      </c>
      <c r="T330" t="s">
        <v>2039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1"/>
        <v>0.22896588486140726</v>
      </c>
      <c r="G331" t="s">
        <v>47</v>
      </c>
      <c r="H331">
        <v>211</v>
      </c>
      <c r="I331">
        <f t="shared" si="20"/>
        <v>10844</v>
      </c>
      <c r="J331" t="s">
        <v>21</v>
      </c>
      <c r="K331" t="s">
        <v>22</v>
      </c>
      <c r="L331">
        <v>1481522400</v>
      </c>
      <c r="M331" s="9">
        <f t="shared" si="22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2053</v>
      </c>
      <c r="T331" t="s">
        <v>2054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1"/>
        <v>1.8495548961424333</v>
      </c>
      <c r="G332" t="s">
        <v>20</v>
      </c>
      <c r="H332">
        <v>1385</v>
      </c>
      <c r="I332">
        <f t="shared" si="20"/>
        <v>31857.5</v>
      </c>
      <c r="J332" t="s">
        <v>40</v>
      </c>
      <c r="K332" t="s">
        <v>41</v>
      </c>
      <c r="L332">
        <v>1512712800</v>
      </c>
      <c r="M332" s="9">
        <f t="shared" si="22"/>
        <v>43077.25</v>
      </c>
      <c r="N332">
        <v>1512799200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2044</v>
      </c>
      <c r="T332" t="s">
        <v>2045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1"/>
        <v>4.4372727272727275</v>
      </c>
      <c r="G333" t="s">
        <v>20</v>
      </c>
      <c r="H333">
        <v>190</v>
      </c>
      <c r="I333">
        <f t="shared" si="20"/>
        <v>7416.5</v>
      </c>
      <c r="J333" t="s">
        <v>21</v>
      </c>
      <c r="K333" t="s">
        <v>22</v>
      </c>
      <c r="L333">
        <v>1324274400</v>
      </c>
      <c r="M333" s="9">
        <f t="shared" si="22"/>
        <v>40896.25</v>
      </c>
      <c r="N333">
        <v>1324360800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2036</v>
      </c>
      <c r="T333" t="s">
        <v>2037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1"/>
        <v>1.999806763285024</v>
      </c>
      <c r="G334" t="s">
        <v>20</v>
      </c>
      <c r="H334">
        <v>470</v>
      </c>
      <c r="I334">
        <f t="shared" si="20"/>
        <v>20933</v>
      </c>
      <c r="J334" t="s">
        <v>21</v>
      </c>
      <c r="K334" t="s">
        <v>22</v>
      </c>
      <c r="L334">
        <v>1364446800</v>
      </c>
      <c r="M334" s="9">
        <f t="shared" si="22"/>
        <v>41361.208333333336</v>
      </c>
      <c r="N334">
        <v>1364533200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2040</v>
      </c>
      <c r="T334" t="s">
        <v>2049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1"/>
        <v>1.2395833333333333</v>
      </c>
      <c r="G335" t="s">
        <v>20</v>
      </c>
      <c r="H335">
        <v>253</v>
      </c>
      <c r="I335">
        <f t="shared" si="20"/>
        <v>6076.5</v>
      </c>
      <c r="J335" t="s">
        <v>21</v>
      </c>
      <c r="K335" t="s">
        <v>22</v>
      </c>
      <c r="L335">
        <v>1542693600</v>
      </c>
      <c r="M335" s="9">
        <f t="shared" si="22"/>
        <v>43424.25</v>
      </c>
      <c r="N335">
        <v>1545112800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2042</v>
      </c>
      <c r="T335" t="s">
        <v>2043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1"/>
        <v>1.8661329305135952</v>
      </c>
      <c r="G336" t="s">
        <v>20</v>
      </c>
      <c r="H336">
        <v>1113</v>
      </c>
      <c r="I336">
        <f t="shared" si="20"/>
        <v>62325.5</v>
      </c>
      <c r="J336" t="s">
        <v>21</v>
      </c>
      <c r="K336" t="s">
        <v>22</v>
      </c>
      <c r="L336">
        <v>1515564000</v>
      </c>
      <c r="M336" s="9">
        <f t="shared" si="22"/>
        <v>43110.25</v>
      </c>
      <c r="N336">
        <v>1516168800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2038</v>
      </c>
      <c r="T336" t="s">
        <v>2039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1"/>
        <v>1.1428538550057536</v>
      </c>
      <c r="G337" t="s">
        <v>20</v>
      </c>
      <c r="H337">
        <v>2283</v>
      </c>
      <c r="I337">
        <f t="shared" si="20"/>
        <v>100455.5</v>
      </c>
      <c r="J337" t="s">
        <v>21</v>
      </c>
      <c r="K337" t="s">
        <v>22</v>
      </c>
      <c r="L337">
        <v>1573797600</v>
      </c>
      <c r="M337" s="9">
        <f t="shared" si="22"/>
        <v>43784.25</v>
      </c>
      <c r="N337">
        <v>1574920800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2038</v>
      </c>
      <c r="T337" t="s">
        <v>2039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1"/>
        <v>0.97032531824611035</v>
      </c>
      <c r="G338" t="s">
        <v>14</v>
      </c>
      <c r="H338">
        <v>1072</v>
      </c>
      <c r="I338">
        <f t="shared" si="20"/>
        <v>34837</v>
      </c>
      <c r="J338" t="s">
        <v>21</v>
      </c>
      <c r="K338" t="s">
        <v>22</v>
      </c>
      <c r="L338">
        <v>1292392800</v>
      </c>
      <c r="M338" s="9">
        <f t="shared" si="22"/>
        <v>40527.25</v>
      </c>
      <c r="N338">
        <v>1292479200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2038</v>
      </c>
      <c r="T338" t="s">
        <v>2039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1"/>
        <v>1.2281904761904763</v>
      </c>
      <c r="G339" t="s">
        <v>20</v>
      </c>
      <c r="H339">
        <v>1095</v>
      </c>
      <c r="I339">
        <f t="shared" si="20"/>
        <v>58579.5</v>
      </c>
      <c r="J339" t="s">
        <v>21</v>
      </c>
      <c r="K339" t="s">
        <v>22</v>
      </c>
      <c r="L339">
        <v>1573452000</v>
      </c>
      <c r="M339" s="9">
        <f t="shared" si="22"/>
        <v>43780.25</v>
      </c>
      <c r="N339">
        <v>1573538400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2042</v>
      </c>
      <c r="T339" t="s">
        <v>2043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1"/>
        <v>1.7914326647564469</v>
      </c>
      <c r="G340" t="s">
        <v>20</v>
      </c>
      <c r="H340">
        <v>1690</v>
      </c>
      <c r="I340">
        <f t="shared" si="20"/>
        <v>63366</v>
      </c>
      <c r="J340" t="s">
        <v>21</v>
      </c>
      <c r="K340" t="s">
        <v>22</v>
      </c>
      <c r="L340">
        <v>1317790800</v>
      </c>
      <c r="M340" s="9">
        <f t="shared" si="22"/>
        <v>40821.208333333336</v>
      </c>
      <c r="N340">
        <v>1320382800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2042</v>
      </c>
      <c r="T340" t="s">
        <v>2043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1"/>
        <v>0.79951577402787966</v>
      </c>
      <c r="G341" t="s">
        <v>74</v>
      </c>
      <c r="H341">
        <v>1297</v>
      </c>
      <c r="I341">
        <f t="shared" si="20"/>
        <v>55135.5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>
        <v>1502859600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2042</v>
      </c>
      <c r="T341" t="s">
        <v>2043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1"/>
        <v>0.94242587601078165</v>
      </c>
      <c r="G342" t="s">
        <v>14</v>
      </c>
      <c r="H342">
        <v>393</v>
      </c>
      <c r="I342">
        <f t="shared" si="20"/>
        <v>17678.5</v>
      </c>
      <c r="J342" t="s">
        <v>21</v>
      </c>
      <c r="K342" t="s">
        <v>22</v>
      </c>
      <c r="L342">
        <v>1323669600</v>
      </c>
      <c r="M342" s="9">
        <f t="shared" si="22"/>
        <v>40889.25</v>
      </c>
      <c r="N342">
        <v>1323756000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2057</v>
      </c>
      <c r="T342" t="s">
        <v>2058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1"/>
        <v>0.84669291338582675</v>
      </c>
      <c r="G343" t="s">
        <v>14</v>
      </c>
      <c r="H343">
        <v>1257</v>
      </c>
      <c r="I343">
        <f t="shared" si="20"/>
        <v>49017</v>
      </c>
      <c r="J343" t="s">
        <v>21</v>
      </c>
      <c r="K343" t="s">
        <v>22</v>
      </c>
      <c r="L343">
        <v>1440738000</v>
      </c>
      <c r="M343" s="9">
        <f t="shared" si="22"/>
        <v>42244.208333333328</v>
      </c>
      <c r="N343">
        <v>1441342800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2038</v>
      </c>
      <c r="T343" t="s">
        <v>2048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1"/>
        <v>0.66521920668058454</v>
      </c>
      <c r="G344" t="s">
        <v>14</v>
      </c>
      <c r="H344">
        <v>328</v>
      </c>
      <c r="I344">
        <f t="shared" si="20"/>
        <v>16096</v>
      </c>
      <c r="J344" t="s">
        <v>21</v>
      </c>
      <c r="K344" t="s">
        <v>22</v>
      </c>
      <c r="L344">
        <v>1374296400</v>
      </c>
      <c r="M344" s="9">
        <f t="shared" si="22"/>
        <v>41475.208333333336</v>
      </c>
      <c r="N344">
        <v>1375333200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2042</v>
      </c>
      <c r="T344" t="s">
        <v>2043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1"/>
        <v>0.53922222222222227</v>
      </c>
      <c r="G345" t="s">
        <v>14</v>
      </c>
      <c r="H345">
        <v>147</v>
      </c>
      <c r="I345">
        <f t="shared" si="20"/>
        <v>2500</v>
      </c>
      <c r="J345" t="s">
        <v>21</v>
      </c>
      <c r="K345" t="s">
        <v>22</v>
      </c>
      <c r="L345">
        <v>1384840800</v>
      </c>
      <c r="M345" s="9">
        <f t="shared" si="22"/>
        <v>41597.25</v>
      </c>
      <c r="N345">
        <v>1389420000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2042</v>
      </c>
      <c r="T345" t="s">
        <v>2043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1"/>
        <v>0.41983299595141699</v>
      </c>
      <c r="G346" t="s">
        <v>14</v>
      </c>
      <c r="H346">
        <v>830</v>
      </c>
      <c r="I346">
        <f t="shared" si="20"/>
        <v>41894.5</v>
      </c>
      <c r="J346" t="s">
        <v>21</v>
      </c>
      <c r="K346" t="s">
        <v>22</v>
      </c>
      <c r="L346">
        <v>1516600800</v>
      </c>
      <c r="M346" s="9">
        <f t="shared" si="22"/>
        <v>43122.25</v>
      </c>
      <c r="N346">
        <v>1520056800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2053</v>
      </c>
      <c r="T346" t="s">
        <v>2054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1"/>
        <v>0.14694796954314721</v>
      </c>
      <c r="G347" t="s">
        <v>14</v>
      </c>
      <c r="H347">
        <v>331</v>
      </c>
      <c r="I347">
        <f t="shared" si="20"/>
        <v>11745</v>
      </c>
      <c r="J347" t="s">
        <v>40</v>
      </c>
      <c r="K347" t="s">
        <v>41</v>
      </c>
      <c r="L347">
        <v>1436418000</v>
      </c>
      <c r="M347" s="9">
        <f t="shared" si="22"/>
        <v>42194.208333333328</v>
      </c>
      <c r="N347">
        <v>1436504400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2044</v>
      </c>
      <c r="T347" t="s">
        <v>2047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1"/>
        <v>0.34475</v>
      </c>
      <c r="G348" t="s">
        <v>14</v>
      </c>
      <c r="H348">
        <v>25</v>
      </c>
      <c r="I348">
        <f t="shared" si="20"/>
        <v>1391.5</v>
      </c>
      <c r="J348" t="s">
        <v>21</v>
      </c>
      <c r="K348" t="s">
        <v>22</v>
      </c>
      <c r="L348">
        <v>1503550800</v>
      </c>
      <c r="M348" s="9">
        <f t="shared" si="22"/>
        <v>42971.208333333328</v>
      </c>
      <c r="N348">
        <v>1508302800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2038</v>
      </c>
      <c r="T348" t="s">
        <v>2048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1"/>
        <v>14.007777777777777</v>
      </c>
      <c r="G349" t="s">
        <v>20</v>
      </c>
      <c r="H349">
        <v>191</v>
      </c>
      <c r="I349">
        <f t="shared" si="20"/>
        <v>6399</v>
      </c>
      <c r="J349" t="s">
        <v>21</v>
      </c>
      <c r="K349" t="s">
        <v>22</v>
      </c>
      <c r="L349">
        <v>1423634400</v>
      </c>
      <c r="M349" s="9">
        <f t="shared" si="22"/>
        <v>42046.25</v>
      </c>
      <c r="N349">
        <v>1425708000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2040</v>
      </c>
      <c r="T349" t="s">
        <v>2041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1"/>
        <v>0.71770351758793971</v>
      </c>
      <c r="G350" t="s">
        <v>14</v>
      </c>
      <c r="H350">
        <v>3483</v>
      </c>
      <c r="I350">
        <f t="shared" si="20"/>
        <v>73153</v>
      </c>
      <c r="J350" t="s">
        <v>21</v>
      </c>
      <c r="K350" t="s">
        <v>22</v>
      </c>
      <c r="L350">
        <v>1487224800</v>
      </c>
      <c r="M350" s="9">
        <f t="shared" si="22"/>
        <v>42782.25</v>
      </c>
      <c r="N350">
        <v>1488348000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2036</v>
      </c>
      <c r="T350" t="s">
        <v>2037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1"/>
        <v>0.53074115044247783</v>
      </c>
      <c r="G351" t="s">
        <v>14</v>
      </c>
      <c r="H351">
        <v>923</v>
      </c>
      <c r="I351">
        <f t="shared" si="20"/>
        <v>48440.5</v>
      </c>
      <c r="J351" t="s">
        <v>21</v>
      </c>
      <c r="K351" t="s">
        <v>22</v>
      </c>
      <c r="L351">
        <v>1500008400</v>
      </c>
      <c r="M351" s="9">
        <f t="shared" si="22"/>
        <v>42930.208333333328</v>
      </c>
      <c r="N351">
        <v>1502600400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2042</v>
      </c>
      <c r="T351" t="s">
        <v>2043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1"/>
        <v>0.05</v>
      </c>
      <c r="G352" t="s">
        <v>14</v>
      </c>
      <c r="H352">
        <v>1</v>
      </c>
      <c r="I352">
        <f t="shared" si="20"/>
        <v>3</v>
      </c>
      <c r="J352" t="s">
        <v>21</v>
      </c>
      <c r="K352" t="s">
        <v>22</v>
      </c>
      <c r="L352">
        <v>1432098000</v>
      </c>
      <c r="M352" s="9">
        <f t="shared" si="22"/>
        <v>42144.208333333328</v>
      </c>
      <c r="N352">
        <v>1433653200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2038</v>
      </c>
      <c r="T352" t="s">
        <v>2061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1"/>
        <v>1.2770715249662619</v>
      </c>
      <c r="G353" t="s">
        <v>20</v>
      </c>
      <c r="H353">
        <v>2013</v>
      </c>
      <c r="I353">
        <f t="shared" si="20"/>
        <v>48322</v>
      </c>
      <c r="J353" t="s">
        <v>21</v>
      </c>
      <c r="K353" t="s">
        <v>22</v>
      </c>
      <c r="L353">
        <v>1440392400</v>
      </c>
      <c r="M353" s="9">
        <f t="shared" si="22"/>
        <v>42240.208333333328</v>
      </c>
      <c r="N353">
        <v>1441602000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2038</v>
      </c>
      <c r="T353" t="s">
        <v>2039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1"/>
        <v>0.34892857142857142</v>
      </c>
      <c r="G354" t="s">
        <v>14</v>
      </c>
      <c r="H354">
        <v>33</v>
      </c>
      <c r="I354">
        <f t="shared" si="20"/>
        <v>505</v>
      </c>
      <c r="J354" t="s">
        <v>15</v>
      </c>
      <c r="K354" t="s">
        <v>16</v>
      </c>
      <c r="L354">
        <v>1446876000</v>
      </c>
      <c r="M354" s="9">
        <f t="shared" si="22"/>
        <v>42315.25</v>
      </c>
      <c r="N354">
        <v>1447567200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2042</v>
      </c>
      <c r="T354" t="s">
        <v>2043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1"/>
        <v>4.105982142857143</v>
      </c>
      <c r="G355" t="s">
        <v>20</v>
      </c>
      <c r="H355">
        <v>1703</v>
      </c>
      <c r="I355">
        <f t="shared" si="20"/>
        <v>69832</v>
      </c>
      <c r="J355" t="s">
        <v>21</v>
      </c>
      <c r="K355" t="s">
        <v>22</v>
      </c>
      <c r="L355">
        <v>1562302800</v>
      </c>
      <c r="M355" s="9">
        <f t="shared" si="22"/>
        <v>43651.208333333328</v>
      </c>
      <c r="N355">
        <v>1562389200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2042</v>
      </c>
      <c r="T355" t="s">
        <v>2043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1"/>
        <v>1.2373770491803278</v>
      </c>
      <c r="G356" t="s">
        <v>20</v>
      </c>
      <c r="H356">
        <v>80</v>
      </c>
      <c r="I356">
        <f t="shared" si="20"/>
        <v>3814</v>
      </c>
      <c r="J356" t="s">
        <v>36</v>
      </c>
      <c r="K356" t="s">
        <v>37</v>
      </c>
      <c r="L356">
        <v>1378184400</v>
      </c>
      <c r="M356" s="9">
        <f t="shared" si="22"/>
        <v>41520.208333333336</v>
      </c>
      <c r="N356">
        <v>1378789200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2044</v>
      </c>
      <c r="T356" t="s">
        <v>2045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1"/>
        <v>0.58973684210526311</v>
      </c>
      <c r="G357" t="s">
        <v>47</v>
      </c>
      <c r="H357">
        <v>86</v>
      </c>
      <c r="I357">
        <f t="shared" si="20"/>
        <v>1163.5</v>
      </c>
      <c r="J357" t="s">
        <v>21</v>
      </c>
      <c r="K357" t="s">
        <v>22</v>
      </c>
      <c r="L357">
        <v>1485064800</v>
      </c>
      <c r="M357" s="9">
        <f t="shared" si="22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2040</v>
      </c>
      <c r="T357" t="s">
        <v>2049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1"/>
        <v>0.36892473118279567</v>
      </c>
      <c r="G358" t="s">
        <v>14</v>
      </c>
      <c r="H358">
        <v>40</v>
      </c>
      <c r="I358">
        <f t="shared" si="20"/>
        <v>1735.5</v>
      </c>
      <c r="J358" t="s">
        <v>107</v>
      </c>
      <c r="K358" t="s">
        <v>108</v>
      </c>
      <c r="L358">
        <v>1326520800</v>
      </c>
      <c r="M358" s="9">
        <f t="shared" si="22"/>
        <v>40922.25</v>
      </c>
      <c r="N358">
        <v>1327298400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2042</v>
      </c>
      <c r="T358" t="s">
        <v>2043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1"/>
        <v>1.8491304347826087</v>
      </c>
      <c r="G359" t="s">
        <v>20</v>
      </c>
      <c r="H359">
        <v>41</v>
      </c>
      <c r="I359">
        <f t="shared" si="20"/>
        <v>2147</v>
      </c>
      <c r="J359" t="s">
        <v>21</v>
      </c>
      <c r="K359" t="s">
        <v>22</v>
      </c>
      <c r="L359">
        <v>1441256400</v>
      </c>
      <c r="M359" s="9">
        <f t="shared" si="22"/>
        <v>42250.208333333328</v>
      </c>
      <c r="N359">
        <v>1443416400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2053</v>
      </c>
      <c r="T359" t="s">
        <v>2054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1"/>
        <v>0.11814432989690722</v>
      </c>
      <c r="G360" t="s">
        <v>14</v>
      </c>
      <c r="H360">
        <v>23</v>
      </c>
      <c r="I360">
        <f t="shared" si="20"/>
        <v>584.5</v>
      </c>
      <c r="J360" t="s">
        <v>15</v>
      </c>
      <c r="K360" t="s">
        <v>16</v>
      </c>
      <c r="L360">
        <v>1533877200</v>
      </c>
      <c r="M360" s="9">
        <f t="shared" si="22"/>
        <v>43322.208333333328</v>
      </c>
      <c r="N360">
        <v>1534136400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2057</v>
      </c>
      <c r="T360" t="s">
        <v>2058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1"/>
        <v>2.9870000000000001</v>
      </c>
      <c r="G361" t="s">
        <v>20</v>
      </c>
      <c r="H361">
        <v>187</v>
      </c>
      <c r="I361">
        <f t="shared" si="20"/>
        <v>6067.5</v>
      </c>
      <c r="J361" t="s">
        <v>21</v>
      </c>
      <c r="K361" t="s">
        <v>22</v>
      </c>
      <c r="L361">
        <v>1314421200</v>
      </c>
      <c r="M361" s="9">
        <f t="shared" si="22"/>
        <v>40782.208333333336</v>
      </c>
      <c r="N361">
        <v>1315026000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2044</v>
      </c>
      <c r="T361" t="s">
        <v>2052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1"/>
        <v>2.2635175879396985</v>
      </c>
      <c r="G362" t="s">
        <v>20</v>
      </c>
      <c r="H362">
        <v>2875</v>
      </c>
      <c r="I362">
        <f t="shared" si="20"/>
        <v>69003.5</v>
      </c>
      <c r="J362" t="s">
        <v>40</v>
      </c>
      <c r="K362" t="s">
        <v>41</v>
      </c>
      <c r="L362">
        <v>1293861600</v>
      </c>
      <c r="M362" s="9">
        <f t="shared" si="22"/>
        <v>40544.25</v>
      </c>
      <c r="N362">
        <v>1295071200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2042</v>
      </c>
      <c r="T362" t="s">
        <v>2043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1"/>
        <v>1.7356363636363636</v>
      </c>
      <c r="G363" t="s">
        <v>20</v>
      </c>
      <c r="H363">
        <v>88</v>
      </c>
      <c r="I363">
        <f t="shared" si="20"/>
        <v>4817</v>
      </c>
      <c r="J363" t="s">
        <v>21</v>
      </c>
      <c r="K363" t="s">
        <v>22</v>
      </c>
      <c r="L363">
        <v>1507352400</v>
      </c>
      <c r="M363" s="9">
        <f t="shared" si="22"/>
        <v>43015.208333333328</v>
      </c>
      <c r="N363">
        <v>1509426000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2042</v>
      </c>
      <c r="T363" t="s">
        <v>2043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1"/>
        <v>3.7175675675675675</v>
      </c>
      <c r="G364" t="s">
        <v>20</v>
      </c>
      <c r="H364">
        <v>191</v>
      </c>
      <c r="I364">
        <f t="shared" si="20"/>
        <v>6973</v>
      </c>
      <c r="J364" t="s">
        <v>21</v>
      </c>
      <c r="K364" t="s">
        <v>22</v>
      </c>
      <c r="L364">
        <v>1296108000</v>
      </c>
      <c r="M364" s="9">
        <f t="shared" si="22"/>
        <v>40570.25</v>
      </c>
      <c r="N364">
        <v>1299391200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2038</v>
      </c>
      <c r="T364" t="s">
        <v>2039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1"/>
        <v>1.601923076923077</v>
      </c>
      <c r="G365" t="s">
        <v>20</v>
      </c>
      <c r="H365">
        <v>139</v>
      </c>
      <c r="I365">
        <f t="shared" si="20"/>
        <v>4234.5</v>
      </c>
      <c r="J365" t="s">
        <v>21</v>
      </c>
      <c r="K365" t="s">
        <v>22</v>
      </c>
      <c r="L365">
        <v>1324965600</v>
      </c>
      <c r="M365" s="9">
        <f t="shared" si="22"/>
        <v>40904.25</v>
      </c>
      <c r="N365">
        <v>1325052000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2038</v>
      </c>
      <c r="T365" t="s">
        <v>2039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1"/>
        <v>16.163333333333334</v>
      </c>
      <c r="G366" t="s">
        <v>20</v>
      </c>
      <c r="H366">
        <v>186</v>
      </c>
      <c r="I366">
        <f t="shared" si="20"/>
        <v>7366.5</v>
      </c>
      <c r="J366" t="s">
        <v>21</v>
      </c>
      <c r="K366" t="s">
        <v>22</v>
      </c>
      <c r="L366">
        <v>1520229600</v>
      </c>
      <c r="M366" s="9">
        <f t="shared" si="22"/>
        <v>43164.25</v>
      </c>
      <c r="N366">
        <v>1522818000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2038</v>
      </c>
      <c r="T366" t="s">
        <v>2048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1"/>
        <v>7.3343749999999996</v>
      </c>
      <c r="G367" t="s">
        <v>20</v>
      </c>
      <c r="H367">
        <v>112</v>
      </c>
      <c r="I367">
        <f t="shared" si="20"/>
        <v>5923.5</v>
      </c>
      <c r="J367" t="s">
        <v>26</v>
      </c>
      <c r="K367" t="s">
        <v>27</v>
      </c>
      <c r="L367">
        <v>1482991200</v>
      </c>
      <c r="M367" s="9">
        <f t="shared" si="22"/>
        <v>42733.25</v>
      </c>
      <c r="N367">
        <v>1485324000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2042</v>
      </c>
      <c r="T367" t="s">
        <v>2043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1"/>
        <v>5.9211111111111112</v>
      </c>
      <c r="G368" t="s">
        <v>20</v>
      </c>
      <c r="H368">
        <v>101</v>
      </c>
      <c r="I368">
        <f t="shared" si="20"/>
        <v>5379.5</v>
      </c>
      <c r="J368" t="s">
        <v>21</v>
      </c>
      <c r="K368" t="s">
        <v>22</v>
      </c>
      <c r="L368">
        <v>1294034400</v>
      </c>
      <c r="M368" s="9">
        <f t="shared" si="22"/>
        <v>40546.25</v>
      </c>
      <c r="N368">
        <v>1294120800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2042</v>
      </c>
      <c r="T368" t="s">
        <v>2043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1"/>
        <v>0.18888888888888888</v>
      </c>
      <c r="G369" t="s">
        <v>14</v>
      </c>
      <c r="H369">
        <v>75</v>
      </c>
      <c r="I369">
        <f t="shared" si="20"/>
        <v>972.5</v>
      </c>
      <c r="J369" t="s">
        <v>21</v>
      </c>
      <c r="K369" t="s">
        <v>22</v>
      </c>
      <c r="L369">
        <v>1413608400</v>
      </c>
      <c r="M369" s="9">
        <f t="shared" si="22"/>
        <v>41930.208333333336</v>
      </c>
      <c r="N369">
        <v>1415685600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2042</v>
      </c>
      <c r="T369" t="s">
        <v>2043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1"/>
        <v>2.7680769230769231</v>
      </c>
      <c r="G370" t="s">
        <v>20</v>
      </c>
      <c r="H370">
        <v>206</v>
      </c>
      <c r="I370">
        <f t="shared" si="20"/>
        <v>7300</v>
      </c>
      <c r="J370" t="s">
        <v>40</v>
      </c>
      <c r="K370" t="s">
        <v>41</v>
      </c>
      <c r="L370">
        <v>1286946000</v>
      </c>
      <c r="M370" s="9">
        <f t="shared" si="22"/>
        <v>40464.208333333336</v>
      </c>
      <c r="N370">
        <v>1288933200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2044</v>
      </c>
      <c r="T370" t="s">
        <v>2045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1"/>
        <v>2.730185185185185</v>
      </c>
      <c r="G371" t="s">
        <v>20</v>
      </c>
      <c r="H371">
        <v>154</v>
      </c>
      <c r="I371">
        <f t="shared" si="20"/>
        <v>7448.5</v>
      </c>
      <c r="J371" t="s">
        <v>21</v>
      </c>
      <c r="K371" t="s">
        <v>22</v>
      </c>
      <c r="L371">
        <v>1359871200</v>
      </c>
      <c r="M371" s="9">
        <f t="shared" si="22"/>
        <v>41308.25</v>
      </c>
      <c r="N371">
        <v>1363237200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2044</v>
      </c>
      <c r="T371" t="s">
        <v>2063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1"/>
        <v>1.593633125556545</v>
      </c>
      <c r="G372" t="s">
        <v>20</v>
      </c>
      <c r="H372">
        <v>5966</v>
      </c>
      <c r="I372">
        <f t="shared" si="20"/>
        <v>92465.5</v>
      </c>
      <c r="J372" t="s">
        <v>21</v>
      </c>
      <c r="K372" t="s">
        <v>22</v>
      </c>
      <c r="L372">
        <v>1555304400</v>
      </c>
      <c r="M372" s="9">
        <f t="shared" si="22"/>
        <v>43570.208333333328</v>
      </c>
      <c r="N372">
        <v>1555822800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2042</v>
      </c>
      <c r="T372" t="s">
        <v>2043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1"/>
        <v>0.67869978858350954</v>
      </c>
      <c r="G373" t="s">
        <v>14</v>
      </c>
      <c r="H373">
        <v>2176</v>
      </c>
      <c r="I373">
        <f t="shared" si="20"/>
        <v>65293</v>
      </c>
      <c r="J373" t="s">
        <v>21</v>
      </c>
      <c r="K373" t="s">
        <v>22</v>
      </c>
      <c r="L373">
        <v>1423375200</v>
      </c>
      <c r="M373" s="9">
        <f t="shared" si="22"/>
        <v>42043.25</v>
      </c>
      <c r="N373">
        <v>1427778000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2042</v>
      </c>
      <c r="T373" t="s">
        <v>2043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1"/>
        <v>15.915555555555555</v>
      </c>
      <c r="G374" t="s">
        <v>20</v>
      </c>
      <c r="H374">
        <v>169</v>
      </c>
      <c r="I374">
        <f t="shared" si="20"/>
        <v>7246.5</v>
      </c>
      <c r="J374" t="s">
        <v>21</v>
      </c>
      <c r="K374" t="s">
        <v>22</v>
      </c>
      <c r="L374">
        <v>1420696800</v>
      </c>
      <c r="M374" s="9">
        <f t="shared" si="22"/>
        <v>42012.25</v>
      </c>
      <c r="N374">
        <v>1422424800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2044</v>
      </c>
      <c r="T374" t="s">
        <v>2045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1"/>
        <v>7.3018222222222224</v>
      </c>
      <c r="G375" t="s">
        <v>20</v>
      </c>
      <c r="H375">
        <v>2106</v>
      </c>
      <c r="I375">
        <f t="shared" si="20"/>
        <v>83198.5</v>
      </c>
      <c r="J375" t="s">
        <v>21</v>
      </c>
      <c r="K375" t="s">
        <v>22</v>
      </c>
      <c r="L375">
        <v>1502946000</v>
      </c>
      <c r="M375" s="9">
        <f t="shared" si="22"/>
        <v>42964.208333333328</v>
      </c>
      <c r="N375">
        <v>1503637200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2042</v>
      </c>
      <c r="T375" t="s">
        <v>2043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1"/>
        <v>0.13185782556750297</v>
      </c>
      <c r="G376" t="s">
        <v>14</v>
      </c>
      <c r="H376">
        <v>441</v>
      </c>
      <c r="I376">
        <f t="shared" si="20"/>
        <v>11257</v>
      </c>
      <c r="J376" t="s">
        <v>21</v>
      </c>
      <c r="K376" t="s">
        <v>22</v>
      </c>
      <c r="L376">
        <v>1547186400</v>
      </c>
      <c r="M376" s="9">
        <f t="shared" si="22"/>
        <v>43476.25</v>
      </c>
      <c r="N376">
        <v>1547618400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2044</v>
      </c>
      <c r="T376" t="s">
        <v>2045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1"/>
        <v>0.54777777777777781</v>
      </c>
      <c r="G377" t="s">
        <v>14</v>
      </c>
      <c r="H377">
        <v>25</v>
      </c>
      <c r="I377">
        <f t="shared" si="20"/>
        <v>752</v>
      </c>
      <c r="J377" t="s">
        <v>21</v>
      </c>
      <c r="K377" t="s">
        <v>22</v>
      </c>
      <c r="L377">
        <v>1444971600</v>
      </c>
      <c r="M377" s="9">
        <f t="shared" si="22"/>
        <v>42293.208333333328</v>
      </c>
      <c r="N377">
        <v>1449900000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2038</v>
      </c>
      <c r="T377" t="s">
        <v>2048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1"/>
        <v>3.6102941176470589</v>
      </c>
      <c r="G378" t="s">
        <v>20</v>
      </c>
      <c r="H378">
        <v>131</v>
      </c>
      <c r="I378">
        <f t="shared" si="20"/>
        <v>6203</v>
      </c>
      <c r="J378" t="s">
        <v>21</v>
      </c>
      <c r="K378" t="s">
        <v>22</v>
      </c>
      <c r="L378">
        <v>1404622800</v>
      </c>
      <c r="M378" s="9">
        <f t="shared" si="22"/>
        <v>41826.208333333336</v>
      </c>
      <c r="N378">
        <v>1405141200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2038</v>
      </c>
      <c r="T378" t="s">
        <v>2039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1"/>
        <v>0.10257545271629778</v>
      </c>
      <c r="G379" t="s">
        <v>14</v>
      </c>
      <c r="H379">
        <v>127</v>
      </c>
      <c r="I379">
        <f t="shared" si="20"/>
        <v>2612.5</v>
      </c>
      <c r="J379" t="s">
        <v>21</v>
      </c>
      <c r="K379" t="s">
        <v>22</v>
      </c>
      <c r="L379">
        <v>1571720400</v>
      </c>
      <c r="M379" s="9">
        <f t="shared" si="22"/>
        <v>43760.208333333328</v>
      </c>
      <c r="N379">
        <v>1572933600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2042</v>
      </c>
      <c r="T379" t="s">
        <v>2043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1"/>
        <v>0.13962962962962963</v>
      </c>
      <c r="G380" t="s">
        <v>14</v>
      </c>
      <c r="H380">
        <v>355</v>
      </c>
      <c r="I380">
        <f t="shared" si="20"/>
        <v>12618.5</v>
      </c>
      <c r="J380" t="s">
        <v>21</v>
      </c>
      <c r="K380" t="s">
        <v>22</v>
      </c>
      <c r="L380">
        <v>1526878800</v>
      </c>
      <c r="M380" s="9">
        <f t="shared" si="22"/>
        <v>43241.208333333328</v>
      </c>
      <c r="N380">
        <v>1530162000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2044</v>
      </c>
      <c r="T380" t="s">
        <v>2045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1"/>
        <v>0.40444444444444444</v>
      </c>
      <c r="G381" t="s">
        <v>14</v>
      </c>
      <c r="H381">
        <v>44</v>
      </c>
      <c r="I381">
        <f t="shared" si="20"/>
        <v>1478</v>
      </c>
      <c r="J381" t="s">
        <v>40</v>
      </c>
      <c r="K381" t="s">
        <v>41</v>
      </c>
      <c r="L381">
        <v>1319691600</v>
      </c>
      <c r="M381" s="9">
        <f t="shared" si="22"/>
        <v>40843.208333333336</v>
      </c>
      <c r="N381">
        <v>1320904800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2042</v>
      </c>
      <c r="T381" t="s">
        <v>2043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1"/>
        <v>1.6032</v>
      </c>
      <c r="G382" t="s">
        <v>20</v>
      </c>
      <c r="H382">
        <v>84</v>
      </c>
      <c r="I382">
        <f t="shared" si="20"/>
        <v>2046</v>
      </c>
      <c r="J382" t="s">
        <v>21</v>
      </c>
      <c r="K382" t="s">
        <v>22</v>
      </c>
      <c r="L382">
        <v>1371963600</v>
      </c>
      <c r="M382" s="9">
        <f t="shared" si="22"/>
        <v>41448.208333333336</v>
      </c>
      <c r="N382">
        <v>1372395600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2042</v>
      </c>
      <c r="T382" t="s">
        <v>2043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1"/>
        <v>1.8394339622641509</v>
      </c>
      <c r="G383" t="s">
        <v>20</v>
      </c>
      <c r="H383">
        <v>155</v>
      </c>
      <c r="I383">
        <f t="shared" si="20"/>
        <v>4952</v>
      </c>
      <c r="J383" t="s">
        <v>21</v>
      </c>
      <c r="K383" t="s">
        <v>22</v>
      </c>
      <c r="L383">
        <v>1433739600</v>
      </c>
      <c r="M383" s="9">
        <f t="shared" si="22"/>
        <v>42163.208333333328</v>
      </c>
      <c r="N383">
        <v>1437714000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2042</v>
      </c>
      <c r="T383" t="s">
        <v>2043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1"/>
        <v>0.63769230769230767</v>
      </c>
      <c r="G384" t="s">
        <v>14</v>
      </c>
      <c r="H384">
        <v>67</v>
      </c>
      <c r="I384">
        <f t="shared" si="20"/>
        <v>2935</v>
      </c>
      <c r="J384" t="s">
        <v>21</v>
      </c>
      <c r="K384" t="s">
        <v>22</v>
      </c>
      <c r="L384">
        <v>1508130000</v>
      </c>
      <c r="M384" s="9">
        <f t="shared" si="22"/>
        <v>43024.208333333328</v>
      </c>
      <c r="N384">
        <v>1509771600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2057</v>
      </c>
      <c r="T384" t="s">
        <v>2058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1"/>
        <v>2.2538095238095237</v>
      </c>
      <c r="G385" t="s">
        <v>20</v>
      </c>
      <c r="H385">
        <v>189</v>
      </c>
      <c r="I385">
        <f t="shared" si="20"/>
        <v>7194</v>
      </c>
      <c r="J385" t="s">
        <v>21</v>
      </c>
      <c r="K385" t="s">
        <v>22</v>
      </c>
      <c r="L385">
        <v>1550037600</v>
      </c>
      <c r="M385" s="9">
        <f t="shared" si="22"/>
        <v>43509.25</v>
      </c>
      <c r="N385">
        <v>1550556000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2036</v>
      </c>
      <c r="T385" t="s">
        <v>2037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1"/>
        <v>1.7200961538461539</v>
      </c>
      <c r="G386" t="s">
        <v>20</v>
      </c>
      <c r="H386">
        <v>4799</v>
      </c>
      <c r="I386">
        <f t="shared" ref="I386:I449" si="24">AVERAGE(E386,H386)</f>
        <v>100789</v>
      </c>
      <c r="J386" t="s">
        <v>21</v>
      </c>
      <c r="K386" t="s">
        <v>22</v>
      </c>
      <c r="L386">
        <v>1486706400</v>
      </c>
      <c r="M386" s="9">
        <f t="shared" si="22"/>
        <v>42776.25</v>
      </c>
      <c r="N386">
        <v>1489039200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2044</v>
      </c>
      <c r="T386" t="s">
        <v>2045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5">(E387/D387)</f>
        <v>1.4616709511568124</v>
      </c>
      <c r="G387" t="s">
        <v>20</v>
      </c>
      <c r="H387">
        <v>1137</v>
      </c>
      <c r="I387">
        <f t="shared" si="24"/>
        <v>28998</v>
      </c>
      <c r="J387" t="s">
        <v>21</v>
      </c>
      <c r="K387" t="s">
        <v>22</v>
      </c>
      <c r="L387">
        <v>1553835600</v>
      </c>
      <c r="M387" s="9">
        <f t="shared" ref="M387:M450" si="26">(((L387/60)/60)/24)+DATE(1970,1,1)</f>
        <v>43553.208333333328</v>
      </c>
      <c r="N387">
        <v>1556600400</v>
      </c>
      <c r="O387" s="9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2050</v>
      </c>
      <c r="T387" t="s">
        <v>2051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5"/>
        <v>0.76423616236162362</v>
      </c>
      <c r="G388" t="s">
        <v>14</v>
      </c>
      <c r="H388">
        <v>1068</v>
      </c>
      <c r="I388">
        <f t="shared" si="24"/>
        <v>52311</v>
      </c>
      <c r="J388" t="s">
        <v>21</v>
      </c>
      <c r="K388" t="s">
        <v>22</v>
      </c>
      <c r="L388">
        <v>1277528400</v>
      </c>
      <c r="M388" s="9">
        <f t="shared" si="26"/>
        <v>40355.208333333336</v>
      </c>
      <c r="N388">
        <v>1278565200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2042</v>
      </c>
      <c r="T388" t="s">
        <v>2043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5"/>
        <v>0.39261467889908258</v>
      </c>
      <c r="G389" t="s">
        <v>14</v>
      </c>
      <c r="H389">
        <v>424</v>
      </c>
      <c r="I389">
        <f t="shared" si="24"/>
        <v>21609.5</v>
      </c>
      <c r="J389" t="s">
        <v>21</v>
      </c>
      <c r="K389" t="s">
        <v>22</v>
      </c>
      <c r="L389">
        <v>1339477200</v>
      </c>
      <c r="M389" s="9">
        <f t="shared" si="26"/>
        <v>41072.208333333336</v>
      </c>
      <c r="N389">
        <v>1339909200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2040</v>
      </c>
      <c r="T389" t="s">
        <v>2049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5"/>
        <v>0.11270034843205574</v>
      </c>
      <c r="G390" t="s">
        <v>74</v>
      </c>
      <c r="H390">
        <v>145</v>
      </c>
      <c r="I390">
        <f t="shared" si="24"/>
        <v>6541.5</v>
      </c>
      <c r="J390" t="s">
        <v>98</v>
      </c>
      <c r="K390" t="s">
        <v>99</v>
      </c>
      <c r="L390">
        <v>1325656800</v>
      </c>
      <c r="M390" s="9">
        <f t="shared" si="26"/>
        <v>40912.25</v>
      </c>
      <c r="N390">
        <v>1325829600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2038</v>
      </c>
      <c r="T390" t="s">
        <v>2048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5"/>
        <v>1.2211084337349398</v>
      </c>
      <c r="G391" t="s">
        <v>20</v>
      </c>
      <c r="H391">
        <v>1152</v>
      </c>
      <c r="I391">
        <f t="shared" si="24"/>
        <v>51252</v>
      </c>
      <c r="J391" t="s">
        <v>21</v>
      </c>
      <c r="K391" t="s">
        <v>22</v>
      </c>
      <c r="L391">
        <v>1288242000</v>
      </c>
      <c r="M391" s="9">
        <f t="shared" si="26"/>
        <v>40479.208333333336</v>
      </c>
      <c r="N391">
        <v>1290578400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2042</v>
      </c>
      <c r="T391" t="s">
        <v>2043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5"/>
        <v>1.8654166666666667</v>
      </c>
      <c r="G392" t="s">
        <v>20</v>
      </c>
      <c r="H392">
        <v>50</v>
      </c>
      <c r="I392">
        <f t="shared" si="24"/>
        <v>2263.5</v>
      </c>
      <c r="J392" t="s">
        <v>21</v>
      </c>
      <c r="K392" t="s">
        <v>22</v>
      </c>
      <c r="L392">
        <v>1379048400</v>
      </c>
      <c r="M392" s="9">
        <f t="shared" si="26"/>
        <v>41530.208333333336</v>
      </c>
      <c r="N392">
        <v>1380344400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2057</v>
      </c>
      <c r="T392" t="s">
        <v>2058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5"/>
        <v>7.27317880794702E-2</v>
      </c>
      <c r="G393" t="s">
        <v>14</v>
      </c>
      <c r="H393">
        <v>151</v>
      </c>
      <c r="I393">
        <f t="shared" si="24"/>
        <v>2272</v>
      </c>
      <c r="J393" t="s">
        <v>21</v>
      </c>
      <c r="K393" t="s">
        <v>22</v>
      </c>
      <c r="L393">
        <v>1389679200</v>
      </c>
      <c r="M393" s="9">
        <f t="shared" si="26"/>
        <v>41653.25</v>
      </c>
      <c r="N393">
        <v>1389852000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2050</v>
      </c>
      <c r="T393" t="s">
        <v>2051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5"/>
        <v>0.65642371234207963</v>
      </c>
      <c r="G394" t="s">
        <v>14</v>
      </c>
      <c r="H394">
        <v>1608</v>
      </c>
      <c r="I394">
        <f t="shared" si="24"/>
        <v>34577</v>
      </c>
      <c r="J394" t="s">
        <v>21</v>
      </c>
      <c r="K394" t="s">
        <v>22</v>
      </c>
      <c r="L394">
        <v>1294293600</v>
      </c>
      <c r="M394" s="9">
        <f t="shared" si="26"/>
        <v>40549.25</v>
      </c>
      <c r="N394">
        <v>1294466400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2040</v>
      </c>
      <c r="T394" t="s">
        <v>2049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5"/>
        <v>2.2896178343949045</v>
      </c>
      <c r="G395" t="s">
        <v>20</v>
      </c>
      <c r="H395">
        <v>3059</v>
      </c>
      <c r="I395">
        <f t="shared" si="24"/>
        <v>73423.5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>
        <v>1500354000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2038</v>
      </c>
      <c r="T395" t="s">
        <v>2061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5"/>
        <v>4.6937499999999996</v>
      </c>
      <c r="G396" t="s">
        <v>20</v>
      </c>
      <c r="H396">
        <v>34</v>
      </c>
      <c r="I396">
        <f t="shared" si="24"/>
        <v>1894.5</v>
      </c>
      <c r="J396" t="s">
        <v>21</v>
      </c>
      <c r="K396" t="s">
        <v>22</v>
      </c>
      <c r="L396">
        <v>1375074000</v>
      </c>
      <c r="M396" s="9">
        <f t="shared" si="26"/>
        <v>41484.208333333336</v>
      </c>
      <c r="N396">
        <v>1375938000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2044</v>
      </c>
      <c r="T396" t="s">
        <v>2045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5"/>
        <v>1.3011267605633803</v>
      </c>
      <c r="G397" t="s">
        <v>20</v>
      </c>
      <c r="H397">
        <v>220</v>
      </c>
      <c r="I397">
        <f t="shared" si="24"/>
        <v>4729</v>
      </c>
      <c r="J397" t="s">
        <v>21</v>
      </c>
      <c r="K397" t="s">
        <v>22</v>
      </c>
      <c r="L397">
        <v>1323324000</v>
      </c>
      <c r="M397" s="9">
        <f t="shared" si="26"/>
        <v>40885.25</v>
      </c>
      <c r="N397">
        <v>1323410400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2042</v>
      </c>
      <c r="T397" t="s">
        <v>2043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5"/>
        <v>1.6705422993492407</v>
      </c>
      <c r="G398" t="s">
        <v>20</v>
      </c>
      <c r="H398">
        <v>1604</v>
      </c>
      <c r="I398">
        <f t="shared" si="24"/>
        <v>39308</v>
      </c>
      <c r="J398" t="s">
        <v>26</v>
      </c>
      <c r="K398" t="s">
        <v>27</v>
      </c>
      <c r="L398">
        <v>1538715600</v>
      </c>
      <c r="M398" s="9">
        <f t="shared" si="26"/>
        <v>43378.208333333328</v>
      </c>
      <c r="N398">
        <v>1539406800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2044</v>
      </c>
      <c r="T398" t="s">
        <v>2047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5"/>
        <v>1.738641975308642</v>
      </c>
      <c r="G399" t="s">
        <v>20</v>
      </c>
      <c r="H399">
        <v>454</v>
      </c>
      <c r="I399">
        <f t="shared" si="24"/>
        <v>7268.5</v>
      </c>
      <c r="J399" t="s">
        <v>21</v>
      </c>
      <c r="K399" t="s">
        <v>22</v>
      </c>
      <c r="L399">
        <v>1369285200</v>
      </c>
      <c r="M399" s="9">
        <f t="shared" si="26"/>
        <v>41417.208333333336</v>
      </c>
      <c r="N399">
        <v>1369803600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2038</v>
      </c>
      <c r="T399" t="s">
        <v>2039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5"/>
        <v>7.1776470588235295</v>
      </c>
      <c r="G400" t="s">
        <v>20</v>
      </c>
      <c r="H400">
        <v>123</v>
      </c>
      <c r="I400">
        <f t="shared" si="24"/>
        <v>6162.5</v>
      </c>
      <c r="J400" t="s">
        <v>107</v>
      </c>
      <c r="K400" t="s">
        <v>108</v>
      </c>
      <c r="L400">
        <v>1525755600</v>
      </c>
      <c r="M400" s="9">
        <f t="shared" si="26"/>
        <v>43228.208333333328</v>
      </c>
      <c r="N400">
        <v>1525928400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2044</v>
      </c>
      <c r="T400" t="s">
        <v>2052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5"/>
        <v>0.63850976361767731</v>
      </c>
      <c r="G401" t="s">
        <v>14</v>
      </c>
      <c r="H401">
        <v>941</v>
      </c>
      <c r="I401">
        <f t="shared" si="24"/>
        <v>31534</v>
      </c>
      <c r="J401" t="s">
        <v>21</v>
      </c>
      <c r="K401" t="s">
        <v>22</v>
      </c>
      <c r="L401">
        <v>1296626400</v>
      </c>
      <c r="M401" s="9">
        <f t="shared" si="26"/>
        <v>40576.25</v>
      </c>
      <c r="N401">
        <v>1297231200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2038</v>
      </c>
      <c r="T401" t="s">
        <v>2048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5"/>
        <v>0.02</v>
      </c>
      <c r="G402" t="s">
        <v>14</v>
      </c>
      <c r="H402">
        <v>1</v>
      </c>
      <c r="I402">
        <f t="shared" si="24"/>
        <v>1.5</v>
      </c>
      <c r="J402" t="s">
        <v>21</v>
      </c>
      <c r="K402" t="s">
        <v>22</v>
      </c>
      <c r="L402">
        <v>1376629200</v>
      </c>
      <c r="M402" s="9">
        <f t="shared" si="26"/>
        <v>41502.208333333336</v>
      </c>
      <c r="N402">
        <v>1378530000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2057</v>
      </c>
      <c r="T402" t="s">
        <v>2058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5"/>
        <v>15.302222222222222</v>
      </c>
      <c r="G403" t="s">
        <v>20</v>
      </c>
      <c r="H403">
        <v>299</v>
      </c>
      <c r="I403">
        <f t="shared" si="24"/>
        <v>7035.5</v>
      </c>
      <c r="J403" t="s">
        <v>21</v>
      </c>
      <c r="K403" t="s">
        <v>22</v>
      </c>
      <c r="L403">
        <v>1572152400</v>
      </c>
      <c r="M403" s="9">
        <f t="shared" si="26"/>
        <v>43765.208333333328</v>
      </c>
      <c r="N403">
        <v>1572152400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2042</v>
      </c>
      <c r="T403" t="s">
        <v>2043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5"/>
        <v>0.40356164383561643</v>
      </c>
      <c r="G404" t="s">
        <v>14</v>
      </c>
      <c r="H404">
        <v>40</v>
      </c>
      <c r="I404">
        <f t="shared" si="24"/>
        <v>1493</v>
      </c>
      <c r="J404" t="s">
        <v>21</v>
      </c>
      <c r="K404" t="s">
        <v>22</v>
      </c>
      <c r="L404">
        <v>1325829600</v>
      </c>
      <c r="M404" s="9">
        <f t="shared" si="26"/>
        <v>40914.25</v>
      </c>
      <c r="N404">
        <v>1329890400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2044</v>
      </c>
      <c r="T404" t="s">
        <v>2055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5"/>
        <v>0.86220633299284988</v>
      </c>
      <c r="G405" t="s">
        <v>14</v>
      </c>
      <c r="H405">
        <v>3015</v>
      </c>
      <c r="I405">
        <f t="shared" si="24"/>
        <v>85917.5</v>
      </c>
      <c r="J405" t="s">
        <v>15</v>
      </c>
      <c r="K405" t="s">
        <v>16</v>
      </c>
      <c r="L405">
        <v>1273640400</v>
      </c>
      <c r="M405" s="9">
        <f t="shared" si="26"/>
        <v>40310.208333333336</v>
      </c>
      <c r="N405">
        <v>1276750800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2042</v>
      </c>
      <c r="T405" t="s">
        <v>2043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5"/>
        <v>3.1558486707566464</v>
      </c>
      <c r="G406" t="s">
        <v>20</v>
      </c>
      <c r="H406">
        <v>2237</v>
      </c>
      <c r="I406">
        <f t="shared" si="24"/>
        <v>78279</v>
      </c>
      <c r="J406" t="s">
        <v>21</v>
      </c>
      <c r="K406" t="s">
        <v>22</v>
      </c>
      <c r="L406">
        <v>1510639200</v>
      </c>
      <c r="M406" s="9">
        <f t="shared" si="26"/>
        <v>43053.25</v>
      </c>
      <c r="N406">
        <v>1510898400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2042</v>
      </c>
      <c r="T406" t="s">
        <v>2043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5"/>
        <v>0.89618243243243245</v>
      </c>
      <c r="G407" t="s">
        <v>14</v>
      </c>
      <c r="H407">
        <v>435</v>
      </c>
      <c r="I407">
        <f t="shared" si="24"/>
        <v>13481</v>
      </c>
      <c r="J407" t="s">
        <v>21</v>
      </c>
      <c r="K407" t="s">
        <v>22</v>
      </c>
      <c r="L407">
        <v>1528088400</v>
      </c>
      <c r="M407" s="9">
        <f t="shared" si="26"/>
        <v>43255.208333333328</v>
      </c>
      <c r="N407">
        <v>1532408400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2042</v>
      </c>
      <c r="T407" t="s">
        <v>2043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5"/>
        <v>1.8214503816793892</v>
      </c>
      <c r="G408" t="s">
        <v>20</v>
      </c>
      <c r="H408">
        <v>645</v>
      </c>
      <c r="I408">
        <f t="shared" si="24"/>
        <v>36114</v>
      </c>
      <c r="J408" t="s">
        <v>21</v>
      </c>
      <c r="K408" t="s">
        <v>22</v>
      </c>
      <c r="L408">
        <v>1359525600</v>
      </c>
      <c r="M408" s="9">
        <f t="shared" si="26"/>
        <v>41304.25</v>
      </c>
      <c r="N408">
        <v>1360562400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2044</v>
      </c>
      <c r="T408" t="s">
        <v>2045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5"/>
        <v>3.5588235294117645</v>
      </c>
      <c r="G409" t="s">
        <v>20</v>
      </c>
      <c r="H409">
        <v>484</v>
      </c>
      <c r="I409">
        <f t="shared" si="24"/>
        <v>6292</v>
      </c>
      <c r="J409" t="s">
        <v>36</v>
      </c>
      <c r="K409" t="s">
        <v>37</v>
      </c>
      <c r="L409">
        <v>1570942800</v>
      </c>
      <c r="M409" s="9">
        <f t="shared" si="26"/>
        <v>43751.208333333328</v>
      </c>
      <c r="N409">
        <v>1571547600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2042</v>
      </c>
      <c r="T409" t="s">
        <v>2043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5"/>
        <v>1.3183695652173912</v>
      </c>
      <c r="G410" t="s">
        <v>20</v>
      </c>
      <c r="H410">
        <v>154</v>
      </c>
      <c r="I410">
        <f t="shared" si="24"/>
        <v>6141.5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>
        <v>1468126800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2044</v>
      </c>
      <c r="T410" t="s">
        <v>2045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5"/>
        <v>0.46315634218289087</v>
      </c>
      <c r="G411" t="s">
        <v>14</v>
      </c>
      <c r="H411">
        <v>714</v>
      </c>
      <c r="I411">
        <f t="shared" si="24"/>
        <v>31759</v>
      </c>
      <c r="J411" t="s">
        <v>21</v>
      </c>
      <c r="K411" t="s">
        <v>22</v>
      </c>
      <c r="L411">
        <v>1492491600</v>
      </c>
      <c r="M411" s="9">
        <f t="shared" si="26"/>
        <v>42843.208333333328</v>
      </c>
      <c r="N411">
        <v>1492837200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2038</v>
      </c>
      <c r="T411" t="s">
        <v>2039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5"/>
        <v>0.36132726089785294</v>
      </c>
      <c r="G412" t="s">
        <v>47</v>
      </c>
      <c r="H412">
        <v>1111</v>
      </c>
      <c r="I412">
        <f t="shared" si="24"/>
        <v>28323.5</v>
      </c>
      <c r="J412" t="s">
        <v>21</v>
      </c>
      <c r="K412" t="s">
        <v>22</v>
      </c>
      <c r="L412">
        <v>1430197200</v>
      </c>
      <c r="M412" s="9">
        <f t="shared" si="26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2053</v>
      </c>
      <c r="T412" t="s">
        <v>2064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5"/>
        <v>1.0462820512820512</v>
      </c>
      <c r="G413" t="s">
        <v>20</v>
      </c>
      <c r="H413">
        <v>82</v>
      </c>
      <c r="I413">
        <f t="shared" si="24"/>
        <v>4121.5</v>
      </c>
      <c r="J413" t="s">
        <v>21</v>
      </c>
      <c r="K413" t="s">
        <v>22</v>
      </c>
      <c r="L413">
        <v>1496034000</v>
      </c>
      <c r="M413" s="9">
        <f t="shared" si="26"/>
        <v>42884.208333333328</v>
      </c>
      <c r="N413">
        <v>1496206800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2042</v>
      </c>
      <c r="T413" t="s">
        <v>2043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5"/>
        <v>6.6885714285714286</v>
      </c>
      <c r="G414" t="s">
        <v>20</v>
      </c>
      <c r="H414">
        <v>134</v>
      </c>
      <c r="I414">
        <f t="shared" si="24"/>
        <v>7090</v>
      </c>
      <c r="J414" t="s">
        <v>21</v>
      </c>
      <c r="K414" t="s">
        <v>22</v>
      </c>
      <c r="L414">
        <v>1388728800</v>
      </c>
      <c r="M414" s="9">
        <f t="shared" si="26"/>
        <v>41642.25</v>
      </c>
      <c r="N414">
        <v>1389592800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2050</v>
      </c>
      <c r="T414" t="s">
        <v>2056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5"/>
        <v>0.62072823218997364</v>
      </c>
      <c r="G415" t="s">
        <v>47</v>
      </c>
      <c r="H415">
        <v>1089</v>
      </c>
      <c r="I415">
        <f t="shared" si="24"/>
        <v>59358.5</v>
      </c>
      <c r="J415" t="s">
        <v>21</v>
      </c>
      <c r="K415" t="s">
        <v>22</v>
      </c>
      <c r="L415">
        <v>1543298400</v>
      </c>
      <c r="M415" s="9">
        <f t="shared" si="26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2044</v>
      </c>
      <c r="T415" t="s">
        <v>2052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5"/>
        <v>0.84699787460148779</v>
      </c>
      <c r="G416" t="s">
        <v>14</v>
      </c>
      <c r="H416">
        <v>5497</v>
      </c>
      <c r="I416">
        <f t="shared" si="24"/>
        <v>82451</v>
      </c>
      <c r="J416" t="s">
        <v>21</v>
      </c>
      <c r="K416" t="s">
        <v>22</v>
      </c>
      <c r="L416">
        <v>1271739600</v>
      </c>
      <c r="M416" s="9">
        <f t="shared" si="26"/>
        <v>40288.208333333336</v>
      </c>
      <c r="N416">
        <v>1272430800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2036</v>
      </c>
      <c r="T416" t="s">
        <v>2037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5"/>
        <v>0.11059030837004405</v>
      </c>
      <c r="G417" t="s">
        <v>14</v>
      </c>
      <c r="H417">
        <v>418</v>
      </c>
      <c r="I417">
        <f t="shared" si="24"/>
        <v>6485</v>
      </c>
      <c r="J417" t="s">
        <v>21</v>
      </c>
      <c r="K417" t="s">
        <v>22</v>
      </c>
      <c r="L417">
        <v>1326434400</v>
      </c>
      <c r="M417" s="9">
        <f t="shared" si="26"/>
        <v>40921.25</v>
      </c>
      <c r="N417">
        <v>1327903200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2042</v>
      </c>
      <c r="T417" t="s">
        <v>2043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5"/>
        <v>0.43838781575037145</v>
      </c>
      <c r="G418" t="s">
        <v>14</v>
      </c>
      <c r="H418">
        <v>1439</v>
      </c>
      <c r="I418">
        <f t="shared" si="24"/>
        <v>30223</v>
      </c>
      <c r="J418" t="s">
        <v>21</v>
      </c>
      <c r="K418" t="s">
        <v>22</v>
      </c>
      <c r="L418">
        <v>1295244000</v>
      </c>
      <c r="M418" s="9">
        <f t="shared" si="26"/>
        <v>40560.25</v>
      </c>
      <c r="N418">
        <v>1296021600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2044</v>
      </c>
      <c r="T418" t="s">
        <v>2045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5"/>
        <v>0.55470588235294116</v>
      </c>
      <c r="G419" t="s">
        <v>14</v>
      </c>
      <c r="H419">
        <v>15</v>
      </c>
      <c r="I419">
        <f t="shared" si="24"/>
        <v>479</v>
      </c>
      <c r="J419" t="s">
        <v>21</v>
      </c>
      <c r="K419" t="s">
        <v>22</v>
      </c>
      <c r="L419">
        <v>1541221200</v>
      </c>
      <c r="M419" s="9">
        <f t="shared" si="26"/>
        <v>43407.208333333328</v>
      </c>
      <c r="N419">
        <v>1543298400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2042</v>
      </c>
      <c r="T419" t="s">
        <v>2043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5"/>
        <v>0.57399511301160655</v>
      </c>
      <c r="G420" t="s">
        <v>14</v>
      </c>
      <c r="H420">
        <v>1999</v>
      </c>
      <c r="I420">
        <f t="shared" si="24"/>
        <v>47981</v>
      </c>
      <c r="J420" t="s">
        <v>15</v>
      </c>
      <c r="K420" t="s">
        <v>16</v>
      </c>
      <c r="L420">
        <v>1336280400</v>
      </c>
      <c r="M420" s="9">
        <f t="shared" si="26"/>
        <v>41035.208333333336</v>
      </c>
      <c r="N420">
        <v>1336366800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2044</v>
      </c>
      <c r="T420" t="s">
        <v>2045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5"/>
        <v>1.2343497363796134</v>
      </c>
      <c r="G421" t="s">
        <v>20</v>
      </c>
      <c r="H421">
        <v>5203</v>
      </c>
      <c r="I421">
        <f t="shared" si="24"/>
        <v>72836</v>
      </c>
      <c r="J421" t="s">
        <v>21</v>
      </c>
      <c r="K421" t="s">
        <v>22</v>
      </c>
      <c r="L421">
        <v>1324533600</v>
      </c>
      <c r="M421" s="9">
        <f t="shared" si="26"/>
        <v>40899.25</v>
      </c>
      <c r="N421">
        <v>1325052000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2040</v>
      </c>
      <c r="T421" t="s">
        <v>2041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5"/>
        <v>1.2846</v>
      </c>
      <c r="G422" t="s">
        <v>20</v>
      </c>
      <c r="H422">
        <v>94</v>
      </c>
      <c r="I422">
        <f t="shared" si="24"/>
        <v>3258.5</v>
      </c>
      <c r="J422" t="s">
        <v>21</v>
      </c>
      <c r="K422" t="s">
        <v>22</v>
      </c>
      <c r="L422">
        <v>1498366800</v>
      </c>
      <c r="M422" s="9">
        <f t="shared" si="26"/>
        <v>42911.208333333328</v>
      </c>
      <c r="N422">
        <v>1499576400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2042</v>
      </c>
      <c r="T422" t="s">
        <v>2043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5"/>
        <v>0.63989361702127656</v>
      </c>
      <c r="G423" t="s">
        <v>14</v>
      </c>
      <c r="H423">
        <v>118</v>
      </c>
      <c r="I423">
        <f t="shared" si="24"/>
        <v>3066.5</v>
      </c>
      <c r="J423" t="s">
        <v>21</v>
      </c>
      <c r="K423" t="s">
        <v>22</v>
      </c>
      <c r="L423">
        <v>1498712400</v>
      </c>
      <c r="M423" s="9">
        <f t="shared" si="26"/>
        <v>42915.208333333328</v>
      </c>
      <c r="N423">
        <v>1501304400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2040</v>
      </c>
      <c r="T423" t="s">
        <v>2049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5"/>
        <v>1.2729885057471264</v>
      </c>
      <c r="G424" t="s">
        <v>20</v>
      </c>
      <c r="H424">
        <v>205</v>
      </c>
      <c r="I424">
        <f t="shared" si="24"/>
        <v>5640</v>
      </c>
      <c r="J424" t="s">
        <v>21</v>
      </c>
      <c r="K424" t="s">
        <v>22</v>
      </c>
      <c r="L424">
        <v>1271480400</v>
      </c>
      <c r="M424" s="9">
        <f t="shared" si="26"/>
        <v>40285.208333333336</v>
      </c>
      <c r="N424">
        <v>1273208400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2042</v>
      </c>
      <c r="T424" t="s">
        <v>2043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5"/>
        <v>0.10638024357239513</v>
      </c>
      <c r="G425" t="s">
        <v>14</v>
      </c>
      <c r="H425">
        <v>162</v>
      </c>
      <c r="I425">
        <f t="shared" si="24"/>
        <v>7942.5</v>
      </c>
      <c r="J425" t="s">
        <v>21</v>
      </c>
      <c r="K425" t="s">
        <v>22</v>
      </c>
      <c r="L425">
        <v>1316667600</v>
      </c>
      <c r="M425" s="9">
        <f t="shared" si="26"/>
        <v>40808.208333333336</v>
      </c>
      <c r="N425">
        <v>1316840400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2036</v>
      </c>
      <c r="T425" t="s">
        <v>2037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5"/>
        <v>0.40470588235294119</v>
      </c>
      <c r="G426" t="s">
        <v>14</v>
      </c>
      <c r="H426">
        <v>83</v>
      </c>
      <c r="I426">
        <f t="shared" si="24"/>
        <v>1073.5</v>
      </c>
      <c r="J426" t="s">
        <v>21</v>
      </c>
      <c r="K426" t="s">
        <v>22</v>
      </c>
      <c r="L426">
        <v>1524027600</v>
      </c>
      <c r="M426" s="9">
        <f t="shared" si="26"/>
        <v>43208.208333333328</v>
      </c>
      <c r="N426">
        <v>1524546000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2038</v>
      </c>
      <c r="T426" t="s">
        <v>2048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5"/>
        <v>2.8766666666666665</v>
      </c>
      <c r="G427" t="s">
        <v>20</v>
      </c>
      <c r="H427">
        <v>92</v>
      </c>
      <c r="I427">
        <f t="shared" si="24"/>
        <v>3929.5</v>
      </c>
      <c r="J427" t="s">
        <v>21</v>
      </c>
      <c r="K427" t="s">
        <v>22</v>
      </c>
      <c r="L427">
        <v>1438059600</v>
      </c>
      <c r="M427" s="9">
        <f t="shared" si="26"/>
        <v>42213.208333333328</v>
      </c>
      <c r="N427">
        <v>1438578000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2057</v>
      </c>
      <c r="T427" t="s">
        <v>2058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5"/>
        <v>5.7294444444444448</v>
      </c>
      <c r="G428" t="s">
        <v>20</v>
      </c>
      <c r="H428">
        <v>219</v>
      </c>
      <c r="I428">
        <f t="shared" si="24"/>
        <v>5266</v>
      </c>
      <c r="J428" t="s">
        <v>21</v>
      </c>
      <c r="K428" t="s">
        <v>22</v>
      </c>
      <c r="L428">
        <v>1361944800</v>
      </c>
      <c r="M428" s="9">
        <f t="shared" si="26"/>
        <v>41332.25</v>
      </c>
      <c r="N428">
        <v>1362549600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2042</v>
      </c>
      <c r="T428" t="s">
        <v>2043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5"/>
        <v>1.1290429799426933</v>
      </c>
      <c r="G429" t="s">
        <v>20</v>
      </c>
      <c r="H429">
        <v>2526</v>
      </c>
      <c r="I429">
        <f t="shared" si="24"/>
        <v>99772</v>
      </c>
      <c r="J429" t="s">
        <v>21</v>
      </c>
      <c r="K429" t="s">
        <v>22</v>
      </c>
      <c r="L429">
        <v>1410584400</v>
      </c>
      <c r="M429" s="9">
        <f t="shared" si="26"/>
        <v>41895.208333333336</v>
      </c>
      <c r="N429">
        <v>1413349200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2042</v>
      </c>
      <c r="T429" t="s">
        <v>2043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5"/>
        <v>0.46387573964497042</v>
      </c>
      <c r="G430" t="s">
        <v>14</v>
      </c>
      <c r="H430">
        <v>747</v>
      </c>
      <c r="I430">
        <f t="shared" si="24"/>
        <v>23892</v>
      </c>
      <c r="J430" t="s">
        <v>21</v>
      </c>
      <c r="K430" t="s">
        <v>22</v>
      </c>
      <c r="L430">
        <v>1297404000</v>
      </c>
      <c r="M430" s="9">
        <f t="shared" si="26"/>
        <v>40585.25</v>
      </c>
      <c r="N430">
        <v>1298008800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2044</v>
      </c>
      <c r="T430" t="s">
        <v>2052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5"/>
        <v>0.90675916230366493</v>
      </c>
      <c r="G431" t="s">
        <v>74</v>
      </c>
      <c r="H431">
        <v>2138</v>
      </c>
      <c r="I431">
        <f t="shared" si="24"/>
        <v>87664.5</v>
      </c>
      <c r="J431" t="s">
        <v>21</v>
      </c>
      <c r="K431" t="s">
        <v>22</v>
      </c>
      <c r="L431">
        <v>1392012000</v>
      </c>
      <c r="M431" s="9">
        <f t="shared" si="26"/>
        <v>41680.25</v>
      </c>
      <c r="N431">
        <v>1394427600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2057</v>
      </c>
      <c r="T431" t="s">
        <v>2058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5"/>
        <v>0.67740740740740746</v>
      </c>
      <c r="G432" t="s">
        <v>14</v>
      </c>
      <c r="H432">
        <v>84</v>
      </c>
      <c r="I432">
        <f t="shared" si="24"/>
        <v>2785.5</v>
      </c>
      <c r="J432" t="s">
        <v>21</v>
      </c>
      <c r="K432" t="s">
        <v>22</v>
      </c>
      <c r="L432">
        <v>1569733200</v>
      </c>
      <c r="M432" s="9">
        <f t="shared" si="26"/>
        <v>43737.208333333328</v>
      </c>
      <c r="N432">
        <v>1572670800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2042</v>
      </c>
      <c r="T432" t="s">
        <v>2043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5"/>
        <v>1.9249019607843136</v>
      </c>
      <c r="G433" t="s">
        <v>20</v>
      </c>
      <c r="H433">
        <v>94</v>
      </c>
      <c r="I433">
        <f t="shared" si="24"/>
        <v>4955.5</v>
      </c>
      <c r="J433" t="s">
        <v>21</v>
      </c>
      <c r="K433" t="s">
        <v>22</v>
      </c>
      <c r="L433">
        <v>1529643600</v>
      </c>
      <c r="M433" s="9">
        <f t="shared" si="26"/>
        <v>43273.208333333328</v>
      </c>
      <c r="N433">
        <v>1531112400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2042</v>
      </c>
      <c r="T433" t="s">
        <v>2043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5"/>
        <v>0.82714285714285718</v>
      </c>
      <c r="G434" t="s">
        <v>14</v>
      </c>
      <c r="H434">
        <v>91</v>
      </c>
      <c r="I434">
        <f t="shared" si="24"/>
        <v>3230</v>
      </c>
      <c r="J434" t="s">
        <v>21</v>
      </c>
      <c r="K434" t="s">
        <v>22</v>
      </c>
      <c r="L434">
        <v>1399006800</v>
      </c>
      <c r="M434" s="9">
        <f t="shared" si="26"/>
        <v>41761.208333333336</v>
      </c>
      <c r="N434">
        <v>1400734800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2042</v>
      </c>
      <c r="T434" t="s">
        <v>2043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5"/>
        <v>0.54163920922570019</v>
      </c>
      <c r="G435" t="s">
        <v>14</v>
      </c>
      <c r="H435">
        <v>792</v>
      </c>
      <c r="I435">
        <f t="shared" si="24"/>
        <v>33273.5</v>
      </c>
      <c r="J435" t="s">
        <v>21</v>
      </c>
      <c r="K435" t="s">
        <v>22</v>
      </c>
      <c r="L435">
        <v>1385359200</v>
      </c>
      <c r="M435" s="9">
        <f t="shared" si="26"/>
        <v>41603.25</v>
      </c>
      <c r="N435">
        <v>1386741600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2044</v>
      </c>
      <c r="T435" t="s">
        <v>2045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5"/>
        <v>0.16722222222222222</v>
      </c>
      <c r="G436" t="s">
        <v>74</v>
      </c>
      <c r="H436">
        <v>10</v>
      </c>
      <c r="I436">
        <f t="shared" si="24"/>
        <v>456.5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>
        <v>1481781600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2042</v>
      </c>
      <c r="T436" t="s">
        <v>2043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5"/>
        <v>1.168766404199475</v>
      </c>
      <c r="G437" t="s">
        <v>20</v>
      </c>
      <c r="H437">
        <v>1713</v>
      </c>
      <c r="I437">
        <f t="shared" si="24"/>
        <v>89916.5</v>
      </c>
      <c r="J437" t="s">
        <v>107</v>
      </c>
      <c r="K437" t="s">
        <v>108</v>
      </c>
      <c r="L437">
        <v>1418623200</v>
      </c>
      <c r="M437" s="9">
        <f t="shared" si="26"/>
        <v>41988.25</v>
      </c>
      <c r="N437">
        <v>1419660000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2042</v>
      </c>
      <c r="T437" t="s">
        <v>2043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5"/>
        <v>10.521538461538462</v>
      </c>
      <c r="G438" t="s">
        <v>20</v>
      </c>
      <c r="H438">
        <v>249</v>
      </c>
      <c r="I438">
        <f t="shared" si="24"/>
        <v>6963.5</v>
      </c>
      <c r="J438" t="s">
        <v>21</v>
      </c>
      <c r="K438" t="s">
        <v>22</v>
      </c>
      <c r="L438">
        <v>1555736400</v>
      </c>
      <c r="M438" s="9">
        <f t="shared" si="26"/>
        <v>43575.208333333328</v>
      </c>
      <c r="N438">
        <v>1555822800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2038</v>
      </c>
      <c r="T438" t="s">
        <v>2061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5"/>
        <v>1.2307407407407407</v>
      </c>
      <c r="G439" t="s">
        <v>20</v>
      </c>
      <c r="H439">
        <v>192</v>
      </c>
      <c r="I439">
        <f t="shared" si="24"/>
        <v>5080.5</v>
      </c>
      <c r="J439" t="s">
        <v>21</v>
      </c>
      <c r="K439" t="s">
        <v>22</v>
      </c>
      <c r="L439">
        <v>1442120400</v>
      </c>
      <c r="M439" s="9">
        <f t="shared" si="26"/>
        <v>42260.208333333328</v>
      </c>
      <c r="N439">
        <v>1442379600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2044</v>
      </c>
      <c r="T439" t="s">
        <v>2052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5"/>
        <v>1.7863855421686747</v>
      </c>
      <c r="G440" t="s">
        <v>20</v>
      </c>
      <c r="H440">
        <v>247</v>
      </c>
      <c r="I440">
        <f t="shared" si="24"/>
        <v>7537</v>
      </c>
      <c r="J440" t="s">
        <v>21</v>
      </c>
      <c r="K440" t="s">
        <v>22</v>
      </c>
      <c r="L440">
        <v>1362376800</v>
      </c>
      <c r="M440" s="9">
        <f t="shared" si="26"/>
        <v>41337.25</v>
      </c>
      <c r="N440">
        <v>1364965200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2042</v>
      </c>
      <c r="T440" t="s">
        <v>2043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5"/>
        <v>3.5528169014084505</v>
      </c>
      <c r="G441" t="s">
        <v>20</v>
      </c>
      <c r="H441">
        <v>2293</v>
      </c>
      <c r="I441">
        <f t="shared" si="24"/>
        <v>51596.5</v>
      </c>
      <c r="J441" t="s">
        <v>21</v>
      </c>
      <c r="K441" t="s">
        <v>22</v>
      </c>
      <c r="L441">
        <v>1478408400</v>
      </c>
      <c r="M441" s="9">
        <f t="shared" si="26"/>
        <v>42680.208333333328</v>
      </c>
      <c r="N441">
        <v>1479016800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2044</v>
      </c>
      <c r="T441" t="s">
        <v>2066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5"/>
        <v>1.6190634146341463</v>
      </c>
      <c r="G442" t="s">
        <v>20</v>
      </c>
      <c r="H442">
        <v>3131</v>
      </c>
      <c r="I442">
        <f t="shared" si="24"/>
        <v>84542.5</v>
      </c>
      <c r="J442" t="s">
        <v>21</v>
      </c>
      <c r="K442" t="s">
        <v>22</v>
      </c>
      <c r="L442">
        <v>1498798800</v>
      </c>
      <c r="M442" s="9">
        <f t="shared" si="26"/>
        <v>42916.208333333328</v>
      </c>
      <c r="N442">
        <v>1499662800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2044</v>
      </c>
      <c r="T442" t="s">
        <v>2063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5"/>
        <v>0.24914285714285714</v>
      </c>
      <c r="G443" t="s">
        <v>14</v>
      </c>
      <c r="H443">
        <v>32</v>
      </c>
      <c r="I443">
        <f t="shared" si="24"/>
        <v>888</v>
      </c>
      <c r="J443" t="s">
        <v>21</v>
      </c>
      <c r="K443" t="s">
        <v>22</v>
      </c>
      <c r="L443">
        <v>1335416400</v>
      </c>
      <c r="M443" s="9">
        <f t="shared" si="26"/>
        <v>41025.208333333336</v>
      </c>
      <c r="N443">
        <v>1337835600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2040</v>
      </c>
      <c r="T443" t="s">
        <v>2049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5"/>
        <v>1.9872222222222222</v>
      </c>
      <c r="G444" t="s">
        <v>20</v>
      </c>
      <c r="H444">
        <v>143</v>
      </c>
      <c r="I444">
        <f t="shared" si="24"/>
        <v>5437</v>
      </c>
      <c r="J444" t="s">
        <v>107</v>
      </c>
      <c r="K444" t="s">
        <v>108</v>
      </c>
      <c r="L444">
        <v>1504328400</v>
      </c>
      <c r="M444" s="9">
        <f t="shared" si="26"/>
        <v>42980.208333333328</v>
      </c>
      <c r="N444">
        <v>1505710800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2042</v>
      </c>
      <c r="T444" t="s">
        <v>2043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5"/>
        <v>0.34752688172043011</v>
      </c>
      <c r="G445" t="s">
        <v>74</v>
      </c>
      <c r="H445">
        <v>90</v>
      </c>
      <c r="I445">
        <f t="shared" si="24"/>
        <v>1661</v>
      </c>
      <c r="J445" t="s">
        <v>21</v>
      </c>
      <c r="K445" t="s">
        <v>22</v>
      </c>
      <c r="L445">
        <v>1285822800</v>
      </c>
      <c r="M445" s="9">
        <f t="shared" si="26"/>
        <v>40451.208333333336</v>
      </c>
      <c r="N445">
        <v>1287464400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2042</v>
      </c>
      <c r="T445" t="s">
        <v>2043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5"/>
        <v>1.7641935483870967</v>
      </c>
      <c r="G446" t="s">
        <v>20</v>
      </c>
      <c r="H446">
        <v>296</v>
      </c>
      <c r="I446">
        <f t="shared" si="24"/>
        <v>5617</v>
      </c>
      <c r="J446" t="s">
        <v>21</v>
      </c>
      <c r="K446" t="s">
        <v>22</v>
      </c>
      <c r="L446">
        <v>1311483600</v>
      </c>
      <c r="M446" s="9">
        <f t="shared" si="26"/>
        <v>40748.208333333336</v>
      </c>
      <c r="N446">
        <v>1311656400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2038</v>
      </c>
      <c r="T446" t="s">
        <v>2048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5"/>
        <v>5.1138095238095236</v>
      </c>
      <c r="G447" t="s">
        <v>20</v>
      </c>
      <c r="H447">
        <v>170</v>
      </c>
      <c r="I447">
        <f t="shared" si="24"/>
        <v>5454.5</v>
      </c>
      <c r="J447" t="s">
        <v>21</v>
      </c>
      <c r="K447" t="s">
        <v>22</v>
      </c>
      <c r="L447">
        <v>1291356000</v>
      </c>
      <c r="M447" s="9">
        <f t="shared" si="26"/>
        <v>40515.25</v>
      </c>
      <c r="N447">
        <v>1293170400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2042</v>
      </c>
      <c r="T447" t="s">
        <v>2043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5"/>
        <v>0.82044117647058823</v>
      </c>
      <c r="G448" t="s">
        <v>14</v>
      </c>
      <c r="H448">
        <v>186</v>
      </c>
      <c r="I448">
        <f t="shared" si="24"/>
        <v>2882.5</v>
      </c>
      <c r="J448" t="s">
        <v>21</v>
      </c>
      <c r="K448" t="s">
        <v>22</v>
      </c>
      <c r="L448">
        <v>1355810400</v>
      </c>
      <c r="M448" s="9">
        <f t="shared" si="26"/>
        <v>41261.25</v>
      </c>
      <c r="N448">
        <v>1355983200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2040</v>
      </c>
      <c r="T448" t="s">
        <v>2049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5"/>
        <v>0.24326030927835052</v>
      </c>
      <c r="G449" t="s">
        <v>74</v>
      </c>
      <c r="H449">
        <v>439</v>
      </c>
      <c r="I449">
        <f t="shared" si="24"/>
        <v>19096.5</v>
      </c>
      <c r="J449" t="s">
        <v>40</v>
      </c>
      <c r="K449" t="s">
        <v>41</v>
      </c>
      <c r="L449">
        <v>1513663200</v>
      </c>
      <c r="M449" s="9">
        <f t="shared" si="26"/>
        <v>43088.25</v>
      </c>
      <c r="N449">
        <v>1515045600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2044</v>
      </c>
      <c r="T449" t="s">
        <v>2063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5"/>
        <v>0.50482758620689661</v>
      </c>
      <c r="G450" t="s">
        <v>14</v>
      </c>
      <c r="H450">
        <v>605</v>
      </c>
      <c r="I450">
        <f t="shared" ref="I450:I513" si="28">AVERAGE(E450,H450)</f>
        <v>22994.5</v>
      </c>
      <c r="J450" t="s">
        <v>21</v>
      </c>
      <c r="K450" t="s">
        <v>22</v>
      </c>
      <c r="L450">
        <v>1365915600</v>
      </c>
      <c r="M450" s="9">
        <f t="shared" si="26"/>
        <v>41378.208333333336</v>
      </c>
      <c r="N450">
        <v>1366088400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2053</v>
      </c>
      <c r="T450" t="s">
        <v>2054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9">(E451/D451)</f>
        <v>9.67</v>
      </c>
      <c r="G451" t="s">
        <v>20</v>
      </c>
      <c r="H451">
        <v>86</v>
      </c>
      <c r="I451">
        <f t="shared" si="28"/>
        <v>4394.5</v>
      </c>
      <c r="J451" t="s">
        <v>36</v>
      </c>
      <c r="K451" t="s">
        <v>37</v>
      </c>
      <c r="L451">
        <v>1551852000</v>
      </c>
      <c r="M451" s="9">
        <f t="shared" ref="M451:M514" si="30">(((L451/60)/60)/24)+DATE(1970,1,1)</f>
        <v>43530.25</v>
      </c>
      <c r="N451">
        <v>1553317200</v>
      </c>
      <c r="O451" s="9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2053</v>
      </c>
      <c r="T451" t="s">
        <v>2054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9"/>
        <v>0.04</v>
      </c>
      <c r="G452" t="s">
        <v>14</v>
      </c>
      <c r="H452">
        <v>1</v>
      </c>
      <c r="I452">
        <f t="shared" si="28"/>
        <v>2.5</v>
      </c>
      <c r="J452" t="s">
        <v>15</v>
      </c>
      <c r="K452" t="s">
        <v>16</v>
      </c>
      <c r="L452">
        <v>1540098000</v>
      </c>
      <c r="M452" s="9">
        <f t="shared" si="30"/>
        <v>43394.208333333328</v>
      </c>
      <c r="N452">
        <v>1542088800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2044</v>
      </c>
      <c r="T452" t="s">
        <v>2052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9"/>
        <v>1.2284501347708894</v>
      </c>
      <c r="G453" t="s">
        <v>20</v>
      </c>
      <c r="H453">
        <v>6286</v>
      </c>
      <c r="I453">
        <f t="shared" si="28"/>
        <v>94294</v>
      </c>
      <c r="J453" t="s">
        <v>21</v>
      </c>
      <c r="K453" t="s">
        <v>22</v>
      </c>
      <c r="L453">
        <v>1500440400</v>
      </c>
      <c r="M453" s="9">
        <f t="shared" si="30"/>
        <v>42935.208333333328</v>
      </c>
      <c r="N453">
        <v>1503118800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2038</v>
      </c>
      <c r="T453" t="s">
        <v>2039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9"/>
        <v>0.63437500000000002</v>
      </c>
      <c r="G454" t="s">
        <v>14</v>
      </c>
      <c r="H454">
        <v>31</v>
      </c>
      <c r="I454">
        <f t="shared" si="28"/>
        <v>1538</v>
      </c>
      <c r="J454" t="s">
        <v>21</v>
      </c>
      <c r="K454" t="s">
        <v>22</v>
      </c>
      <c r="L454">
        <v>1278392400</v>
      </c>
      <c r="M454" s="9">
        <f t="shared" si="30"/>
        <v>40365.208333333336</v>
      </c>
      <c r="N454">
        <v>1278478800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2044</v>
      </c>
      <c r="T454" t="s">
        <v>2047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9"/>
        <v>0.56331688596491225</v>
      </c>
      <c r="G455" t="s">
        <v>14</v>
      </c>
      <c r="H455">
        <v>1181</v>
      </c>
      <c r="I455">
        <f t="shared" si="28"/>
        <v>51965</v>
      </c>
      <c r="J455" t="s">
        <v>21</v>
      </c>
      <c r="K455" t="s">
        <v>22</v>
      </c>
      <c r="L455">
        <v>1480572000</v>
      </c>
      <c r="M455" s="9">
        <f t="shared" si="30"/>
        <v>42705.25</v>
      </c>
      <c r="N455">
        <v>1484114400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2044</v>
      </c>
      <c r="T455" t="s">
        <v>2066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9"/>
        <v>0.44074999999999998</v>
      </c>
      <c r="G456" t="s">
        <v>14</v>
      </c>
      <c r="H456">
        <v>39</v>
      </c>
      <c r="I456">
        <f t="shared" si="28"/>
        <v>901</v>
      </c>
      <c r="J456" t="s">
        <v>21</v>
      </c>
      <c r="K456" t="s">
        <v>22</v>
      </c>
      <c r="L456">
        <v>1382331600</v>
      </c>
      <c r="M456" s="9">
        <f t="shared" si="30"/>
        <v>41568.208333333336</v>
      </c>
      <c r="N456">
        <v>1385445600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2044</v>
      </c>
      <c r="T456" t="s">
        <v>2047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9"/>
        <v>1.1837253218884121</v>
      </c>
      <c r="G457" t="s">
        <v>20</v>
      </c>
      <c r="H457">
        <v>3727</v>
      </c>
      <c r="I457">
        <f t="shared" si="28"/>
        <v>70815.5</v>
      </c>
      <c r="J457" t="s">
        <v>21</v>
      </c>
      <c r="K457" t="s">
        <v>22</v>
      </c>
      <c r="L457">
        <v>1316754000</v>
      </c>
      <c r="M457" s="9">
        <f t="shared" si="30"/>
        <v>40809.208333333336</v>
      </c>
      <c r="N457">
        <v>1318741200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2042</v>
      </c>
      <c r="T457" t="s">
        <v>2043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9"/>
        <v>1.041243169398907</v>
      </c>
      <c r="G458" t="s">
        <v>20</v>
      </c>
      <c r="H458">
        <v>1605</v>
      </c>
      <c r="I458">
        <f t="shared" si="28"/>
        <v>77021.5</v>
      </c>
      <c r="J458" t="s">
        <v>21</v>
      </c>
      <c r="K458" t="s">
        <v>22</v>
      </c>
      <c r="L458">
        <v>1518242400</v>
      </c>
      <c r="M458" s="9">
        <f t="shared" si="30"/>
        <v>43141.25</v>
      </c>
      <c r="N458">
        <v>1518242400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2038</v>
      </c>
      <c r="T458" t="s">
        <v>2048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9"/>
        <v>0.26640000000000003</v>
      </c>
      <c r="G459" t="s">
        <v>14</v>
      </c>
      <c r="H459">
        <v>46</v>
      </c>
      <c r="I459">
        <f t="shared" si="28"/>
        <v>689</v>
      </c>
      <c r="J459" t="s">
        <v>21</v>
      </c>
      <c r="K459" t="s">
        <v>22</v>
      </c>
      <c r="L459">
        <v>1476421200</v>
      </c>
      <c r="M459" s="9">
        <f t="shared" si="30"/>
        <v>42657.208333333328</v>
      </c>
      <c r="N459">
        <v>1476594000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2042</v>
      </c>
      <c r="T459" t="s">
        <v>2043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9"/>
        <v>3.5120118343195266</v>
      </c>
      <c r="G460" t="s">
        <v>20</v>
      </c>
      <c r="H460">
        <v>2120</v>
      </c>
      <c r="I460">
        <f t="shared" si="28"/>
        <v>60413</v>
      </c>
      <c r="J460" t="s">
        <v>21</v>
      </c>
      <c r="K460" t="s">
        <v>22</v>
      </c>
      <c r="L460">
        <v>1269752400</v>
      </c>
      <c r="M460" s="9">
        <f t="shared" si="30"/>
        <v>40265.208333333336</v>
      </c>
      <c r="N460">
        <v>1273554000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2042</v>
      </c>
      <c r="T460" t="s">
        <v>2043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9"/>
        <v>0.90063492063492068</v>
      </c>
      <c r="G461" t="s">
        <v>14</v>
      </c>
      <c r="H461">
        <v>105</v>
      </c>
      <c r="I461">
        <f t="shared" si="28"/>
        <v>2889.5</v>
      </c>
      <c r="J461" t="s">
        <v>21</v>
      </c>
      <c r="K461" t="s">
        <v>22</v>
      </c>
      <c r="L461">
        <v>1419746400</v>
      </c>
      <c r="M461" s="9">
        <f t="shared" si="30"/>
        <v>42001.25</v>
      </c>
      <c r="N461">
        <v>1421906400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2044</v>
      </c>
      <c r="T461" t="s">
        <v>2045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9"/>
        <v>1.7162500000000001</v>
      </c>
      <c r="G462" t="s">
        <v>20</v>
      </c>
      <c r="H462">
        <v>50</v>
      </c>
      <c r="I462">
        <f t="shared" si="28"/>
        <v>2084.5</v>
      </c>
      <c r="J462" t="s">
        <v>21</v>
      </c>
      <c r="K462" t="s">
        <v>22</v>
      </c>
      <c r="L462">
        <v>1281330000</v>
      </c>
      <c r="M462" s="9">
        <f t="shared" si="30"/>
        <v>40399.208333333336</v>
      </c>
      <c r="N462">
        <v>1281589200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2042</v>
      </c>
      <c r="T462" t="s">
        <v>2043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9"/>
        <v>1.4104655870445344</v>
      </c>
      <c r="G463" t="s">
        <v>20</v>
      </c>
      <c r="H463">
        <v>2080</v>
      </c>
      <c r="I463">
        <f t="shared" si="28"/>
        <v>70717</v>
      </c>
      <c r="J463" t="s">
        <v>21</v>
      </c>
      <c r="K463" t="s">
        <v>22</v>
      </c>
      <c r="L463">
        <v>1398661200</v>
      </c>
      <c r="M463" s="9">
        <f t="shared" si="30"/>
        <v>41757.208333333336</v>
      </c>
      <c r="N463">
        <v>1400389200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2044</v>
      </c>
      <c r="T463" t="s">
        <v>2047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9"/>
        <v>0.30579449152542371</v>
      </c>
      <c r="G464" t="s">
        <v>14</v>
      </c>
      <c r="H464">
        <v>535</v>
      </c>
      <c r="I464">
        <f t="shared" si="28"/>
        <v>29134.5</v>
      </c>
      <c r="J464" t="s">
        <v>21</v>
      </c>
      <c r="K464" t="s">
        <v>22</v>
      </c>
      <c r="L464">
        <v>1359525600</v>
      </c>
      <c r="M464" s="9">
        <f t="shared" si="30"/>
        <v>41304.25</v>
      </c>
      <c r="N464">
        <v>1362808800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2053</v>
      </c>
      <c r="T464" t="s">
        <v>2064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9"/>
        <v>1.0816455696202532</v>
      </c>
      <c r="G465" t="s">
        <v>20</v>
      </c>
      <c r="H465">
        <v>2105</v>
      </c>
      <c r="I465">
        <f t="shared" si="28"/>
        <v>73685</v>
      </c>
      <c r="J465" t="s">
        <v>21</v>
      </c>
      <c r="K465" t="s">
        <v>22</v>
      </c>
      <c r="L465">
        <v>1388469600</v>
      </c>
      <c r="M465" s="9">
        <f t="shared" si="30"/>
        <v>41639.25</v>
      </c>
      <c r="N465">
        <v>1388815200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2044</v>
      </c>
      <c r="T465" t="s">
        <v>2052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9"/>
        <v>1.3345505617977529</v>
      </c>
      <c r="G466" t="s">
        <v>20</v>
      </c>
      <c r="H466">
        <v>2436</v>
      </c>
      <c r="I466">
        <f t="shared" si="28"/>
        <v>48728</v>
      </c>
      <c r="J466" t="s">
        <v>21</v>
      </c>
      <c r="K466" t="s">
        <v>22</v>
      </c>
      <c r="L466">
        <v>1518328800</v>
      </c>
      <c r="M466" s="9">
        <f t="shared" si="30"/>
        <v>43142.25</v>
      </c>
      <c r="N466">
        <v>1519538400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2042</v>
      </c>
      <c r="T466" t="s">
        <v>2043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9"/>
        <v>1.8785106382978722</v>
      </c>
      <c r="G467" t="s">
        <v>20</v>
      </c>
      <c r="H467">
        <v>80</v>
      </c>
      <c r="I467">
        <f t="shared" si="28"/>
        <v>4454.5</v>
      </c>
      <c r="J467" t="s">
        <v>21</v>
      </c>
      <c r="K467" t="s">
        <v>22</v>
      </c>
      <c r="L467">
        <v>1517032800</v>
      </c>
      <c r="M467" s="9">
        <f t="shared" si="30"/>
        <v>43127.25</v>
      </c>
      <c r="N467">
        <v>1517810400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2050</v>
      </c>
      <c r="T467" t="s">
        <v>2062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9"/>
        <v>3.32</v>
      </c>
      <c r="G468" t="s">
        <v>20</v>
      </c>
      <c r="H468">
        <v>42</v>
      </c>
      <c r="I468">
        <f t="shared" si="28"/>
        <v>2013</v>
      </c>
      <c r="J468" t="s">
        <v>21</v>
      </c>
      <c r="K468" t="s">
        <v>22</v>
      </c>
      <c r="L468">
        <v>1368594000</v>
      </c>
      <c r="M468" s="9">
        <f t="shared" si="30"/>
        <v>41409.208333333336</v>
      </c>
      <c r="N468">
        <v>1370581200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2040</v>
      </c>
      <c r="T468" t="s">
        <v>2049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9"/>
        <v>5.7521428571428572</v>
      </c>
      <c r="G469" t="s">
        <v>20</v>
      </c>
      <c r="H469">
        <v>139</v>
      </c>
      <c r="I469">
        <f t="shared" si="28"/>
        <v>4096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>
        <v>1448863200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2040</v>
      </c>
      <c r="T469" t="s">
        <v>2041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9"/>
        <v>0.40500000000000003</v>
      </c>
      <c r="G470" t="s">
        <v>14</v>
      </c>
      <c r="H470">
        <v>16</v>
      </c>
      <c r="I470">
        <f t="shared" si="28"/>
        <v>818</v>
      </c>
      <c r="J470" t="s">
        <v>21</v>
      </c>
      <c r="K470" t="s">
        <v>22</v>
      </c>
      <c r="L470">
        <v>1555218000</v>
      </c>
      <c r="M470" s="9">
        <f t="shared" si="30"/>
        <v>43569.208333333328</v>
      </c>
      <c r="N470">
        <v>1556600400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2042</v>
      </c>
      <c r="T470" t="s">
        <v>2043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9"/>
        <v>1.8442857142857143</v>
      </c>
      <c r="G471" t="s">
        <v>20</v>
      </c>
      <c r="H471">
        <v>159</v>
      </c>
      <c r="I471">
        <f t="shared" si="28"/>
        <v>5243.5</v>
      </c>
      <c r="J471" t="s">
        <v>21</v>
      </c>
      <c r="K471" t="s">
        <v>22</v>
      </c>
      <c r="L471">
        <v>1431925200</v>
      </c>
      <c r="M471" s="9">
        <f t="shared" si="30"/>
        <v>42142.208333333328</v>
      </c>
      <c r="N471">
        <v>1432098000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2044</v>
      </c>
      <c r="T471" t="s">
        <v>2047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9"/>
        <v>2.8580555555555556</v>
      </c>
      <c r="G472" t="s">
        <v>20</v>
      </c>
      <c r="H472">
        <v>381</v>
      </c>
      <c r="I472">
        <f t="shared" si="28"/>
        <v>5335</v>
      </c>
      <c r="J472" t="s">
        <v>21</v>
      </c>
      <c r="K472" t="s">
        <v>22</v>
      </c>
      <c r="L472">
        <v>1481522400</v>
      </c>
      <c r="M472" s="9">
        <f t="shared" si="30"/>
        <v>42716.25</v>
      </c>
      <c r="N472">
        <v>1482127200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2040</v>
      </c>
      <c r="T472" t="s">
        <v>2049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9"/>
        <v>3.19</v>
      </c>
      <c r="G473" t="s">
        <v>20</v>
      </c>
      <c r="H473">
        <v>194</v>
      </c>
      <c r="I473">
        <f t="shared" si="28"/>
        <v>5041.5</v>
      </c>
      <c r="J473" t="s">
        <v>40</v>
      </c>
      <c r="K473" t="s">
        <v>41</v>
      </c>
      <c r="L473">
        <v>1335934800</v>
      </c>
      <c r="M473" s="9">
        <f t="shared" si="30"/>
        <v>41031.208333333336</v>
      </c>
      <c r="N473">
        <v>1335934800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2036</v>
      </c>
      <c r="T473" t="s">
        <v>2037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9"/>
        <v>0.39234070221066319</v>
      </c>
      <c r="G474" t="s">
        <v>14</v>
      </c>
      <c r="H474">
        <v>575</v>
      </c>
      <c r="I474">
        <f t="shared" si="28"/>
        <v>30458.5</v>
      </c>
      <c r="J474" t="s">
        <v>21</v>
      </c>
      <c r="K474" t="s">
        <v>22</v>
      </c>
      <c r="L474">
        <v>1552280400</v>
      </c>
      <c r="M474" s="9">
        <f t="shared" si="30"/>
        <v>43535.208333333328</v>
      </c>
      <c r="N474">
        <v>1556946000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2038</v>
      </c>
      <c r="T474" t="s">
        <v>2039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9"/>
        <v>1.7814000000000001</v>
      </c>
      <c r="G475" t="s">
        <v>20</v>
      </c>
      <c r="H475">
        <v>106</v>
      </c>
      <c r="I475">
        <f t="shared" si="28"/>
        <v>4506.5</v>
      </c>
      <c r="J475" t="s">
        <v>21</v>
      </c>
      <c r="K475" t="s">
        <v>22</v>
      </c>
      <c r="L475">
        <v>1529989200</v>
      </c>
      <c r="M475" s="9">
        <f t="shared" si="30"/>
        <v>43277.208333333328</v>
      </c>
      <c r="N475">
        <v>1530075600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2038</v>
      </c>
      <c r="T475" t="s">
        <v>2046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9"/>
        <v>3.6515</v>
      </c>
      <c r="G476" t="s">
        <v>20</v>
      </c>
      <c r="H476">
        <v>142</v>
      </c>
      <c r="I476">
        <f t="shared" si="28"/>
        <v>7374</v>
      </c>
      <c r="J476" t="s">
        <v>21</v>
      </c>
      <c r="K476" t="s">
        <v>22</v>
      </c>
      <c r="L476">
        <v>1418709600</v>
      </c>
      <c r="M476" s="9">
        <f t="shared" si="30"/>
        <v>41989.25</v>
      </c>
      <c r="N476">
        <v>1418796000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2044</v>
      </c>
      <c r="T476" t="s">
        <v>2063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9"/>
        <v>1.1394594594594594</v>
      </c>
      <c r="G477" t="s">
        <v>20</v>
      </c>
      <c r="H477">
        <v>211</v>
      </c>
      <c r="I477">
        <f t="shared" si="28"/>
        <v>4321.5</v>
      </c>
      <c r="J477" t="s">
        <v>21</v>
      </c>
      <c r="K477" t="s">
        <v>22</v>
      </c>
      <c r="L477">
        <v>1372136400</v>
      </c>
      <c r="M477" s="9">
        <f t="shared" si="30"/>
        <v>41450.208333333336</v>
      </c>
      <c r="N477">
        <v>1372482000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2050</v>
      </c>
      <c r="T477" t="s">
        <v>2062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9"/>
        <v>0.29828720626631855</v>
      </c>
      <c r="G478" t="s">
        <v>14</v>
      </c>
      <c r="H478">
        <v>1120</v>
      </c>
      <c r="I478">
        <f t="shared" si="28"/>
        <v>29121</v>
      </c>
      <c r="J478" t="s">
        <v>21</v>
      </c>
      <c r="K478" t="s">
        <v>22</v>
      </c>
      <c r="L478">
        <v>1533877200</v>
      </c>
      <c r="M478" s="9">
        <f t="shared" si="30"/>
        <v>43322.208333333328</v>
      </c>
      <c r="N478">
        <v>1534395600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2050</v>
      </c>
      <c r="T478" t="s">
        <v>2056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9"/>
        <v>0.54270588235294115</v>
      </c>
      <c r="G479" t="s">
        <v>14</v>
      </c>
      <c r="H479">
        <v>113</v>
      </c>
      <c r="I479">
        <f t="shared" si="28"/>
        <v>2363</v>
      </c>
      <c r="J479" t="s">
        <v>21</v>
      </c>
      <c r="K479" t="s">
        <v>22</v>
      </c>
      <c r="L479">
        <v>1309064400</v>
      </c>
      <c r="M479" s="9">
        <f t="shared" si="30"/>
        <v>40720.208333333336</v>
      </c>
      <c r="N479">
        <v>1311397200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2044</v>
      </c>
      <c r="T479" t="s">
        <v>2066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9"/>
        <v>2.3634156976744185</v>
      </c>
      <c r="G480" t="s">
        <v>20</v>
      </c>
      <c r="H480">
        <v>2756</v>
      </c>
      <c r="I480">
        <f t="shared" si="28"/>
        <v>82679.5</v>
      </c>
      <c r="J480" t="s">
        <v>21</v>
      </c>
      <c r="K480" t="s">
        <v>22</v>
      </c>
      <c r="L480">
        <v>1425877200</v>
      </c>
      <c r="M480" s="9">
        <f t="shared" si="30"/>
        <v>42072.208333333328</v>
      </c>
      <c r="N480">
        <v>1426914000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2040</v>
      </c>
      <c r="T480" t="s">
        <v>2049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9"/>
        <v>5.1291666666666664</v>
      </c>
      <c r="G481" t="s">
        <v>20</v>
      </c>
      <c r="H481">
        <v>173</v>
      </c>
      <c r="I481">
        <f t="shared" si="28"/>
        <v>6241.5</v>
      </c>
      <c r="J481" t="s">
        <v>40</v>
      </c>
      <c r="K481" t="s">
        <v>41</v>
      </c>
      <c r="L481">
        <v>1501304400</v>
      </c>
      <c r="M481" s="9">
        <f t="shared" si="30"/>
        <v>42945.208333333328</v>
      </c>
      <c r="N481">
        <v>1501477200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2036</v>
      </c>
      <c r="T481" t="s">
        <v>2037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9"/>
        <v>1.0065116279069768</v>
      </c>
      <c r="G482" t="s">
        <v>20</v>
      </c>
      <c r="H482">
        <v>87</v>
      </c>
      <c r="I482">
        <f t="shared" si="28"/>
        <v>4371.5</v>
      </c>
      <c r="J482" t="s">
        <v>21</v>
      </c>
      <c r="K482" t="s">
        <v>22</v>
      </c>
      <c r="L482">
        <v>1268287200</v>
      </c>
      <c r="M482" s="9">
        <f t="shared" si="30"/>
        <v>40248.25</v>
      </c>
      <c r="N482">
        <v>1269061200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2057</v>
      </c>
      <c r="T482" t="s">
        <v>2058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9"/>
        <v>0.81348423194303154</v>
      </c>
      <c r="G483" t="s">
        <v>14</v>
      </c>
      <c r="H483">
        <v>1538</v>
      </c>
      <c r="I483">
        <f t="shared" si="28"/>
        <v>80734.5</v>
      </c>
      <c r="J483" t="s">
        <v>21</v>
      </c>
      <c r="K483" t="s">
        <v>22</v>
      </c>
      <c r="L483">
        <v>1412139600</v>
      </c>
      <c r="M483" s="9">
        <f t="shared" si="30"/>
        <v>41913.208333333336</v>
      </c>
      <c r="N483">
        <v>1415772000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2042</v>
      </c>
      <c r="T483" t="s">
        <v>2043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9"/>
        <v>0.16404761904761905</v>
      </c>
      <c r="G484" t="s">
        <v>14</v>
      </c>
      <c r="H484">
        <v>9</v>
      </c>
      <c r="I484">
        <f t="shared" si="28"/>
        <v>349</v>
      </c>
      <c r="J484" t="s">
        <v>21</v>
      </c>
      <c r="K484" t="s">
        <v>22</v>
      </c>
      <c r="L484">
        <v>1330063200</v>
      </c>
      <c r="M484" s="9">
        <f t="shared" si="30"/>
        <v>40963.25</v>
      </c>
      <c r="N484">
        <v>1331013600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2050</v>
      </c>
      <c r="T484" t="s">
        <v>2056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9"/>
        <v>0.52774617067833696</v>
      </c>
      <c r="G485" t="s">
        <v>14</v>
      </c>
      <c r="H485">
        <v>554</v>
      </c>
      <c r="I485">
        <f t="shared" si="28"/>
        <v>24395</v>
      </c>
      <c r="J485" t="s">
        <v>21</v>
      </c>
      <c r="K485" t="s">
        <v>22</v>
      </c>
      <c r="L485">
        <v>1576130400</v>
      </c>
      <c r="M485" s="9">
        <f t="shared" si="30"/>
        <v>43811.25</v>
      </c>
      <c r="N485">
        <v>1576735200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2042</v>
      </c>
      <c r="T485" t="s">
        <v>2043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9"/>
        <v>2.6020608108108108</v>
      </c>
      <c r="G486" t="s">
        <v>20</v>
      </c>
      <c r="H486">
        <v>1572</v>
      </c>
      <c r="I486">
        <f t="shared" si="28"/>
        <v>39296.5</v>
      </c>
      <c r="J486" t="s">
        <v>40</v>
      </c>
      <c r="K486" t="s">
        <v>41</v>
      </c>
      <c r="L486">
        <v>1407128400</v>
      </c>
      <c r="M486" s="9">
        <f t="shared" si="30"/>
        <v>41855.208333333336</v>
      </c>
      <c r="N486">
        <v>1411362000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2036</v>
      </c>
      <c r="T486" t="s">
        <v>2037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9"/>
        <v>0.30732891832229581</v>
      </c>
      <c r="G487" t="s">
        <v>14</v>
      </c>
      <c r="H487">
        <v>648</v>
      </c>
      <c r="I487">
        <f t="shared" si="28"/>
        <v>14246</v>
      </c>
      <c r="J487" t="s">
        <v>40</v>
      </c>
      <c r="K487" t="s">
        <v>41</v>
      </c>
      <c r="L487">
        <v>1560142800</v>
      </c>
      <c r="M487" s="9">
        <f t="shared" si="30"/>
        <v>43626.208333333328</v>
      </c>
      <c r="N487">
        <v>1563685200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2042</v>
      </c>
      <c r="T487" t="s">
        <v>2043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9"/>
        <v>0.13500000000000001</v>
      </c>
      <c r="G488" t="s">
        <v>14</v>
      </c>
      <c r="H488">
        <v>21</v>
      </c>
      <c r="I488">
        <f t="shared" si="28"/>
        <v>361.5</v>
      </c>
      <c r="J488" t="s">
        <v>40</v>
      </c>
      <c r="K488" t="s">
        <v>41</v>
      </c>
      <c r="L488">
        <v>1520575200</v>
      </c>
      <c r="M488" s="9">
        <f t="shared" si="30"/>
        <v>43168.25</v>
      </c>
      <c r="N488">
        <v>1521867600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2050</v>
      </c>
      <c r="T488" t="s">
        <v>2062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9"/>
        <v>1.7862556663644606</v>
      </c>
      <c r="G489" t="s">
        <v>20</v>
      </c>
      <c r="H489">
        <v>2346</v>
      </c>
      <c r="I489">
        <f t="shared" si="28"/>
        <v>99685</v>
      </c>
      <c r="J489" t="s">
        <v>21</v>
      </c>
      <c r="K489" t="s">
        <v>22</v>
      </c>
      <c r="L489">
        <v>1492664400</v>
      </c>
      <c r="M489" s="9">
        <f t="shared" si="30"/>
        <v>42845.208333333328</v>
      </c>
      <c r="N489">
        <v>1495515600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2042</v>
      </c>
      <c r="T489" t="s">
        <v>2043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9"/>
        <v>2.2005660377358489</v>
      </c>
      <c r="G490" t="s">
        <v>20</v>
      </c>
      <c r="H490">
        <v>115</v>
      </c>
      <c r="I490">
        <f t="shared" si="28"/>
        <v>5889</v>
      </c>
      <c r="J490" t="s">
        <v>21</v>
      </c>
      <c r="K490" t="s">
        <v>22</v>
      </c>
      <c r="L490">
        <v>1454479200</v>
      </c>
      <c r="M490" s="9">
        <f t="shared" si="30"/>
        <v>42403.25</v>
      </c>
      <c r="N490">
        <v>1455948000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2042</v>
      </c>
      <c r="T490" t="s">
        <v>2043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9"/>
        <v>1.015108695652174</v>
      </c>
      <c r="G491" t="s">
        <v>20</v>
      </c>
      <c r="H491">
        <v>85</v>
      </c>
      <c r="I491">
        <f t="shared" si="28"/>
        <v>4712</v>
      </c>
      <c r="J491" t="s">
        <v>107</v>
      </c>
      <c r="K491" t="s">
        <v>108</v>
      </c>
      <c r="L491">
        <v>1281934800</v>
      </c>
      <c r="M491" s="9">
        <f t="shared" si="30"/>
        <v>40406.208333333336</v>
      </c>
      <c r="N491">
        <v>1282366800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2040</v>
      </c>
      <c r="T491" t="s">
        <v>2049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9"/>
        <v>1.915</v>
      </c>
      <c r="G492" t="s">
        <v>20</v>
      </c>
      <c r="H492">
        <v>144</v>
      </c>
      <c r="I492">
        <f t="shared" si="28"/>
        <v>2370</v>
      </c>
      <c r="J492" t="s">
        <v>21</v>
      </c>
      <c r="K492" t="s">
        <v>22</v>
      </c>
      <c r="L492">
        <v>1573970400</v>
      </c>
      <c r="M492" s="9">
        <f t="shared" si="30"/>
        <v>43786.25</v>
      </c>
      <c r="N492">
        <v>1574575200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2067</v>
      </c>
      <c r="T492" t="s">
        <v>2068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9"/>
        <v>3.0534683098591549</v>
      </c>
      <c r="G493" t="s">
        <v>20</v>
      </c>
      <c r="H493">
        <v>2443</v>
      </c>
      <c r="I493">
        <f t="shared" si="28"/>
        <v>87940</v>
      </c>
      <c r="J493" t="s">
        <v>21</v>
      </c>
      <c r="K493" t="s">
        <v>22</v>
      </c>
      <c r="L493">
        <v>1372654800</v>
      </c>
      <c r="M493" s="9">
        <f t="shared" si="30"/>
        <v>41456.208333333336</v>
      </c>
      <c r="N493">
        <v>1374901200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2036</v>
      </c>
      <c r="T493" t="s">
        <v>2037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9"/>
        <v>0.23995287958115183</v>
      </c>
      <c r="G494" t="s">
        <v>74</v>
      </c>
      <c r="H494">
        <v>595</v>
      </c>
      <c r="I494">
        <f t="shared" si="28"/>
        <v>23213</v>
      </c>
      <c r="J494" t="s">
        <v>21</v>
      </c>
      <c r="K494" t="s">
        <v>22</v>
      </c>
      <c r="L494">
        <v>1275886800</v>
      </c>
      <c r="M494" s="9">
        <f t="shared" si="30"/>
        <v>40336.208333333336</v>
      </c>
      <c r="N494">
        <v>1278910800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2044</v>
      </c>
      <c r="T494" t="s">
        <v>2055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9"/>
        <v>7.2377777777777776</v>
      </c>
      <c r="G495" t="s">
        <v>20</v>
      </c>
      <c r="H495">
        <v>64</v>
      </c>
      <c r="I495">
        <f t="shared" si="28"/>
        <v>3289</v>
      </c>
      <c r="J495" t="s">
        <v>21</v>
      </c>
      <c r="K495" t="s">
        <v>22</v>
      </c>
      <c r="L495">
        <v>1561784400</v>
      </c>
      <c r="M495" s="9">
        <f t="shared" si="30"/>
        <v>43645.208333333328</v>
      </c>
      <c r="N495">
        <v>1562907600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2057</v>
      </c>
      <c r="T495" t="s">
        <v>2058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9"/>
        <v>5.4736000000000002</v>
      </c>
      <c r="G496" t="s">
        <v>20</v>
      </c>
      <c r="H496">
        <v>268</v>
      </c>
      <c r="I496">
        <f t="shared" si="28"/>
        <v>6976</v>
      </c>
      <c r="J496" t="s">
        <v>21</v>
      </c>
      <c r="K496" t="s">
        <v>22</v>
      </c>
      <c r="L496">
        <v>1332392400</v>
      </c>
      <c r="M496" s="9">
        <f t="shared" si="30"/>
        <v>40990.208333333336</v>
      </c>
      <c r="N496">
        <v>1332478800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2040</v>
      </c>
      <c r="T496" t="s">
        <v>2049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9"/>
        <v>4.1449999999999996</v>
      </c>
      <c r="G497" t="s">
        <v>20</v>
      </c>
      <c r="H497">
        <v>195</v>
      </c>
      <c r="I497">
        <f t="shared" si="28"/>
        <v>6729.5</v>
      </c>
      <c r="J497" t="s">
        <v>36</v>
      </c>
      <c r="K497" t="s">
        <v>37</v>
      </c>
      <c r="L497">
        <v>1402376400</v>
      </c>
      <c r="M497" s="9">
        <f t="shared" si="30"/>
        <v>41800.208333333336</v>
      </c>
      <c r="N497">
        <v>1402722000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2042</v>
      </c>
      <c r="T497" t="s">
        <v>2043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9"/>
        <v>9.0696409140369975E-3</v>
      </c>
      <c r="G498" t="s">
        <v>14</v>
      </c>
      <c r="H498">
        <v>54</v>
      </c>
      <c r="I498">
        <f t="shared" si="28"/>
        <v>860.5</v>
      </c>
      <c r="J498" t="s">
        <v>21</v>
      </c>
      <c r="K498" t="s">
        <v>22</v>
      </c>
      <c r="L498">
        <v>1495342800</v>
      </c>
      <c r="M498" s="9">
        <f t="shared" si="30"/>
        <v>42876.208333333328</v>
      </c>
      <c r="N498">
        <v>1496811600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2044</v>
      </c>
      <c r="T498" t="s">
        <v>2052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9"/>
        <v>0.34173469387755101</v>
      </c>
      <c r="G499" t="s">
        <v>14</v>
      </c>
      <c r="H499">
        <v>120</v>
      </c>
      <c r="I499">
        <f t="shared" si="28"/>
        <v>1734.5</v>
      </c>
      <c r="J499" t="s">
        <v>21</v>
      </c>
      <c r="K499" t="s">
        <v>22</v>
      </c>
      <c r="L499">
        <v>1482213600</v>
      </c>
      <c r="M499" s="9">
        <f t="shared" si="30"/>
        <v>42724.25</v>
      </c>
      <c r="N499">
        <v>1482213600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2040</v>
      </c>
      <c r="T499" t="s">
        <v>2049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9"/>
        <v>0.239488107549121</v>
      </c>
      <c r="G500" t="s">
        <v>14</v>
      </c>
      <c r="H500">
        <v>579</v>
      </c>
      <c r="I500">
        <f t="shared" si="28"/>
        <v>23448</v>
      </c>
      <c r="J500" t="s">
        <v>36</v>
      </c>
      <c r="K500" t="s">
        <v>37</v>
      </c>
      <c r="L500">
        <v>1420092000</v>
      </c>
      <c r="M500" s="9">
        <f t="shared" si="30"/>
        <v>42005.25</v>
      </c>
      <c r="N500">
        <v>1420264800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2040</v>
      </c>
      <c r="T500" t="s">
        <v>2041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9"/>
        <v>0.48072649572649573</v>
      </c>
      <c r="G501" t="s">
        <v>14</v>
      </c>
      <c r="H501">
        <v>2072</v>
      </c>
      <c r="I501">
        <f t="shared" si="28"/>
        <v>40407.5</v>
      </c>
      <c r="J501" t="s">
        <v>21</v>
      </c>
      <c r="K501" t="s">
        <v>22</v>
      </c>
      <c r="L501">
        <v>1458018000</v>
      </c>
      <c r="M501" s="9">
        <f t="shared" si="30"/>
        <v>42444.208333333328</v>
      </c>
      <c r="N501">
        <v>1458450000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2044</v>
      </c>
      <c r="T501" t="s">
        <v>2045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9"/>
        <v>0</v>
      </c>
      <c r="G502" t="s">
        <v>14</v>
      </c>
      <c r="H502">
        <v>0</v>
      </c>
      <c r="I502">
        <f t="shared" si="28"/>
        <v>0</v>
      </c>
      <c r="J502" t="s">
        <v>21</v>
      </c>
      <c r="K502" t="s">
        <v>22</v>
      </c>
      <c r="L502">
        <v>1367384400</v>
      </c>
      <c r="M502" s="9">
        <f t="shared" si="30"/>
        <v>41395.208333333336</v>
      </c>
      <c r="N502">
        <v>1369803600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2042</v>
      </c>
      <c r="T502" t="s">
        <v>2043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9"/>
        <v>0.70145182291666663</v>
      </c>
      <c r="G503" t="s">
        <v>14</v>
      </c>
      <c r="H503">
        <v>1796</v>
      </c>
      <c r="I503">
        <f t="shared" si="28"/>
        <v>54769.5</v>
      </c>
      <c r="J503" t="s">
        <v>21</v>
      </c>
      <c r="K503" t="s">
        <v>22</v>
      </c>
      <c r="L503">
        <v>1363064400</v>
      </c>
      <c r="M503" s="9">
        <f t="shared" si="30"/>
        <v>41345.208333333336</v>
      </c>
      <c r="N503">
        <v>1363237200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2044</v>
      </c>
      <c r="T503" t="s">
        <v>2045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9"/>
        <v>5.2992307692307694</v>
      </c>
      <c r="G504" t="s">
        <v>20</v>
      </c>
      <c r="H504">
        <v>186</v>
      </c>
      <c r="I504">
        <f t="shared" si="28"/>
        <v>3537.5</v>
      </c>
      <c r="J504" t="s">
        <v>26</v>
      </c>
      <c r="K504" t="s">
        <v>27</v>
      </c>
      <c r="L504">
        <v>1343365200</v>
      </c>
      <c r="M504" s="9">
        <f t="shared" si="30"/>
        <v>41117.208333333336</v>
      </c>
      <c r="N504">
        <v>1345870800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2053</v>
      </c>
      <c r="T504" t="s">
        <v>2054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9"/>
        <v>1.8032549019607844</v>
      </c>
      <c r="G505" t="s">
        <v>20</v>
      </c>
      <c r="H505">
        <v>460</v>
      </c>
      <c r="I505">
        <f t="shared" si="28"/>
        <v>23221.5</v>
      </c>
      <c r="J505" t="s">
        <v>21</v>
      </c>
      <c r="K505" t="s">
        <v>22</v>
      </c>
      <c r="L505">
        <v>1435726800</v>
      </c>
      <c r="M505" s="9">
        <f t="shared" si="30"/>
        <v>42186.208333333328</v>
      </c>
      <c r="N505">
        <v>1437454800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2044</v>
      </c>
      <c r="T505" t="s">
        <v>2047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9"/>
        <v>0.92320000000000002</v>
      </c>
      <c r="G506" t="s">
        <v>14</v>
      </c>
      <c r="H506">
        <v>62</v>
      </c>
      <c r="I506">
        <f t="shared" si="28"/>
        <v>3493</v>
      </c>
      <c r="J506" t="s">
        <v>107</v>
      </c>
      <c r="K506" t="s">
        <v>108</v>
      </c>
      <c r="L506">
        <v>1431925200</v>
      </c>
      <c r="M506" s="9">
        <f t="shared" si="30"/>
        <v>42142.208333333328</v>
      </c>
      <c r="N506">
        <v>1432011600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2038</v>
      </c>
      <c r="T506" t="s">
        <v>2039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9"/>
        <v>0.13901001112347053</v>
      </c>
      <c r="G507" t="s">
        <v>14</v>
      </c>
      <c r="H507">
        <v>347</v>
      </c>
      <c r="I507">
        <f t="shared" si="28"/>
        <v>6422</v>
      </c>
      <c r="J507" t="s">
        <v>21</v>
      </c>
      <c r="K507" t="s">
        <v>22</v>
      </c>
      <c r="L507">
        <v>1362722400</v>
      </c>
      <c r="M507" s="9">
        <f t="shared" si="30"/>
        <v>41341.25</v>
      </c>
      <c r="N507">
        <v>1366347600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2050</v>
      </c>
      <c r="T507" t="s">
        <v>2059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9"/>
        <v>9.2707777777777771</v>
      </c>
      <c r="G508" t="s">
        <v>20</v>
      </c>
      <c r="H508">
        <v>2528</v>
      </c>
      <c r="I508">
        <f t="shared" si="28"/>
        <v>84701</v>
      </c>
      <c r="J508" t="s">
        <v>21</v>
      </c>
      <c r="K508" t="s">
        <v>22</v>
      </c>
      <c r="L508">
        <v>1511416800</v>
      </c>
      <c r="M508" s="9">
        <f t="shared" si="30"/>
        <v>43062.25</v>
      </c>
      <c r="N508">
        <v>1512885600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2042</v>
      </c>
      <c r="T508" t="s">
        <v>2043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9"/>
        <v>0.39857142857142858</v>
      </c>
      <c r="G509" t="s">
        <v>14</v>
      </c>
      <c r="H509">
        <v>19</v>
      </c>
      <c r="I509">
        <f t="shared" si="28"/>
        <v>428</v>
      </c>
      <c r="J509" t="s">
        <v>21</v>
      </c>
      <c r="K509" t="s">
        <v>22</v>
      </c>
      <c r="L509">
        <v>1365483600</v>
      </c>
      <c r="M509" s="9">
        <f t="shared" si="30"/>
        <v>41373.208333333336</v>
      </c>
      <c r="N509">
        <v>1369717200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2040</v>
      </c>
      <c r="T509" t="s">
        <v>2041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9"/>
        <v>1.1222929936305732</v>
      </c>
      <c r="G510" t="s">
        <v>20</v>
      </c>
      <c r="H510">
        <v>3657</v>
      </c>
      <c r="I510">
        <f t="shared" si="28"/>
        <v>98738.5</v>
      </c>
      <c r="J510" t="s">
        <v>21</v>
      </c>
      <c r="K510" t="s">
        <v>22</v>
      </c>
      <c r="L510">
        <v>1532840400</v>
      </c>
      <c r="M510" s="9">
        <f t="shared" si="30"/>
        <v>43310.208333333328</v>
      </c>
      <c r="N510">
        <v>1534654800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2042</v>
      </c>
      <c r="T510" t="s">
        <v>2043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9"/>
        <v>0.70925816023738875</v>
      </c>
      <c r="G511" t="s">
        <v>14</v>
      </c>
      <c r="H511">
        <v>1258</v>
      </c>
      <c r="I511">
        <f t="shared" si="28"/>
        <v>60384</v>
      </c>
      <c r="J511" t="s">
        <v>21</v>
      </c>
      <c r="K511" t="s">
        <v>22</v>
      </c>
      <c r="L511">
        <v>1336194000</v>
      </c>
      <c r="M511" s="9">
        <f t="shared" si="30"/>
        <v>41034.208333333336</v>
      </c>
      <c r="N511">
        <v>1337058000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2042</v>
      </c>
      <c r="T511" t="s">
        <v>2043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9"/>
        <v>1.1908974358974358</v>
      </c>
      <c r="G512" t="s">
        <v>20</v>
      </c>
      <c r="H512">
        <v>131</v>
      </c>
      <c r="I512">
        <f t="shared" si="28"/>
        <v>4710</v>
      </c>
      <c r="J512" t="s">
        <v>26</v>
      </c>
      <c r="K512" t="s">
        <v>27</v>
      </c>
      <c r="L512">
        <v>1527742800</v>
      </c>
      <c r="M512" s="9">
        <f t="shared" si="30"/>
        <v>43251.208333333328</v>
      </c>
      <c r="N512">
        <v>1529816400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2044</v>
      </c>
      <c r="T512" t="s">
        <v>2047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9"/>
        <v>0.24017591339648173</v>
      </c>
      <c r="G513" t="s">
        <v>14</v>
      </c>
      <c r="H513">
        <v>362</v>
      </c>
      <c r="I513">
        <f t="shared" si="28"/>
        <v>17930</v>
      </c>
      <c r="J513" t="s">
        <v>21</v>
      </c>
      <c r="K513" t="s">
        <v>22</v>
      </c>
      <c r="L513">
        <v>1564030800</v>
      </c>
      <c r="M513" s="9">
        <f t="shared" si="30"/>
        <v>43671.208333333328</v>
      </c>
      <c r="N513">
        <v>1564894800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2042</v>
      </c>
      <c r="T513" t="s">
        <v>2043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9"/>
        <v>1.3931868131868133</v>
      </c>
      <c r="G514" t="s">
        <v>20</v>
      </c>
      <c r="H514">
        <v>239</v>
      </c>
      <c r="I514">
        <f t="shared" ref="I514:I577" si="32">AVERAGE(E514,H514)</f>
        <v>6458.5</v>
      </c>
      <c r="J514" t="s">
        <v>21</v>
      </c>
      <c r="K514" t="s">
        <v>22</v>
      </c>
      <c r="L514">
        <v>1404536400</v>
      </c>
      <c r="M514" s="9">
        <f t="shared" si="30"/>
        <v>41825.208333333336</v>
      </c>
      <c r="N514">
        <v>1404622800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2053</v>
      </c>
      <c r="T514" t="s">
        <v>2054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3">(E515/D515)</f>
        <v>0.39277108433734942</v>
      </c>
      <c r="G515" t="s">
        <v>74</v>
      </c>
      <c r="H515">
        <v>35</v>
      </c>
      <c r="I515">
        <f t="shared" si="32"/>
        <v>1647.5</v>
      </c>
      <c r="J515" t="s">
        <v>21</v>
      </c>
      <c r="K515" t="s">
        <v>22</v>
      </c>
      <c r="L515">
        <v>1284008400</v>
      </c>
      <c r="M515" s="9">
        <f t="shared" ref="M515:M578" si="34">(((L515/60)/60)/24)+DATE(1970,1,1)</f>
        <v>40430.208333333336</v>
      </c>
      <c r="N515">
        <v>1284181200</v>
      </c>
      <c r="O515" s="9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2044</v>
      </c>
      <c r="T515" t="s">
        <v>2063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3"/>
        <v>0.22439077144917088</v>
      </c>
      <c r="G516" t="s">
        <v>74</v>
      </c>
      <c r="H516">
        <v>528</v>
      </c>
      <c r="I516">
        <f t="shared" si="32"/>
        <v>15825.5</v>
      </c>
      <c r="J516" t="s">
        <v>98</v>
      </c>
      <c r="K516" t="s">
        <v>99</v>
      </c>
      <c r="L516">
        <v>1386309600</v>
      </c>
      <c r="M516" s="9">
        <f t="shared" si="34"/>
        <v>41614.25</v>
      </c>
      <c r="N516">
        <v>1386741600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2038</v>
      </c>
      <c r="T516" t="s">
        <v>2039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3"/>
        <v>0.55779069767441858</v>
      </c>
      <c r="G517" t="s">
        <v>14</v>
      </c>
      <c r="H517">
        <v>133</v>
      </c>
      <c r="I517">
        <f t="shared" si="32"/>
        <v>2465</v>
      </c>
      <c r="J517" t="s">
        <v>15</v>
      </c>
      <c r="K517" t="s">
        <v>16</v>
      </c>
      <c r="L517">
        <v>1324620000</v>
      </c>
      <c r="M517" s="9">
        <f t="shared" si="34"/>
        <v>40900.25</v>
      </c>
      <c r="N517">
        <v>1324792800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2042</v>
      </c>
      <c r="T517" t="s">
        <v>2043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3"/>
        <v>0.42523125996810207</v>
      </c>
      <c r="G518" t="s">
        <v>14</v>
      </c>
      <c r="H518">
        <v>846</v>
      </c>
      <c r="I518">
        <f t="shared" si="32"/>
        <v>27085</v>
      </c>
      <c r="J518" t="s">
        <v>21</v>
      </c>
      <c r="K518" t="s">
        <v>22</v>
      </c>
      <c r="L518">
        <v>1281070800</v>
      </c>
      <c r="M518" s="9">
        <f t="shared" si="34"/>
        <v>40396.208333333336</v>
      </c>
      <c r="N518">
        <v>1284354000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2050</v>
      </c>
      <c r="T518" t="s">
        <v>2051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3"/>
        <v>1.1200000000000001</v>
      </c>
      <c r="G519" t="s">
        <v>20</v>
      </c>
      <c r="H519">
        <v>78</v>
      </c>
      <c r="I519">
        <f t="shared" si="32"/>
        <v>3343</v>
      </c>
      <c r="J519" t="s">
        <v>21</v>
      </c>
      <c r="K519" t="s">
        <v>22</v>
      </c>
      <c r="L519">
        <v>1493960400</v>
      </c>
      <c r="M519" s="9">
        <f t="shared" si="34"/>
        <v>42860.208333333328</v>
      </c>
      <c r="N519">
        <v>1494392400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2036</v>
      </c>
      <c r="T519" t="s">
        <v>2037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3"/>
        <v>7.0681818181818179E-2</v>
      </c>
      <c r="G520" t="s">
        <v>14</v>
      </c>
      <c r="H520">
        <v>10</v>
      </c>
      <c r="I520">
        <f t="shared" si="32"/>
        <v>316</v>
      </c>
      <c r="J520" t="s">
        <v>21</v>
      </c>
      <c r="K520" t="s">
        <v>22</v>
      </c>
      <c r="L520">
        <v>1519365600</v>
      </c>
      <c r="M520" s="9">
        <f t="shared" si="34"/>
        <v>43154.25</v>
      </c>
      <c r="N520">
        <v>1519538400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2044</v>
      </c>
      <c r="T520" t="s">
        <v>2052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3"/>
        <v>1.0174563871693867</v>
      </c>
      <c r="G521" t="s">
        <v>20</v>
      </c>
      <c r="H521">
        <v>1773</v>
      </c>
      <c r="I521">
        <f t="shared" si="32"/>
        <v>91287.5</v>
      </c>
      <c r="J521" t="s">
        <v>21</v>
      </c>
      <c r="K521" t="s">
        <v>22</v>
      </c>
      <c r="L521">
        <v>1420696800</v>
      </c>
      <c r="M521" s="9">
        <f t="shared" si="34"/>
        <v>42012.25</v>
      </c>
      <c r="N521">
        <v>1421906400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2038</v>
      </c>
      <c r="T521" t="s">
        <v>2039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3"/>
        <v>4.2575000000000003</v>
      </c>
      <c r="G522" t="s">
        <v>20</v>
      </c>
      <c r="H522">
        <v>32</v>
      </c>
      <c r="I522">
        <f t="shared" si="32"/>
        <v>1719</v>
      </c>
      <c r="J522" t="s">
        <v>21</v>
      </c>
      <c r="K522" t="s">
        <v>22</v>
      </c>
      <c r="L522">
        <v>1555650000</v>
      </c>
      <c r="M522" s="9">
        <f t="shared" si="34"/>
        <v>43574.208333333328</v>
      </c>
      <c r="N522">
        <v>1555909200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2042</v>
      </c>
      <c r="T522" t="s">
        <v>2043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3"/>
        <v>1.4553947368421052</v>
      </c>
      <c r="G523" t="s">
        <v>20</v>
      </c>
      <c r="H523">
        <v>369</v>
      </c>
      <c r="I523">
        <f t="shared" si="32"/>
        <v>5715</v>
      </c>
      <c r="J523" t="s">
        <v>21</v>
      </c>
      <c r="K523" t="s">
        <v>22</v>
      </c>
      <c r="L523">
        <v>1471928400</v>
      </c>
      <c r="M523" s="9">
        <f t="shared" si="34"/>
        <v>42605.208333333328</v>
      </c>
      <c r="N523">
        <v>1472446800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2044</v>
      </c>
      <c r="T523" t="s">
        <v>2047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3"/>
        <v>0.32453465346534655</v>
      </c>
      <c r="G524" t="s">
        <v>14</v>
      </c>
      <c r="H524">
        <v>191</v>
      </c>
      <c r="I524">
        <f t="shared" si="32"/>
        <v>8290</v>
      </c>
      <c r="J524" t="s">
        <v>21</v>
      </c>
      <c r="K524" t="s">
        <v>22</v>
      </c>
      <c r="L524">
        <v>1341291600</v>
      </c>
      <c r="M524" s="9">
        <f t="shared" si="34"/>
        <v>41093.208333333336</v>
      </c>
      <c r="N524">
        <v>1342328400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2044</v>
      </c>
      <c r="T524" t="s">
        <v>2055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3"/>
        <v>7.003333333333333</v>
      </c>
      <c r="G525" t="s">
        <v>20</v>
      </c>
      <c r="H525">
        <v>89</v>
      </c>
      <c r="I525">
        <f t="shared" si="32"/>
        <v>3196</v>
      </c>
      <c r="J525" t="s">
        <v>21</v>
      </c>
      <c r="K525" t="s">
        <v>22</v>
      </c>
      <c r="L525">
        <v>1267682400</v>
      </c>
      <c r="M525" s="9">
        <f t="shared" si="34"/>
        <v>40241.25</v>
      </c>
      <c r="N525">
        <v>1268114400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2044</v>
      </c>
      <c r="T525" t="s">
        <v>2055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3"/>
        <v>0.83904860392967939</v>
      </c>
      <c r="G526" t="s">
        <v>14</v>
      </c>
      <c r="H526">
        <v>1979</v>
      </c>
      <c r="I526">
        <f t="shared" si="32"/>
        <v>41557.5</v>
      </c>
      <c r="J526" t="s">
        <v>21</v>
      </c>
      <c r="K526" t="s">
        <v>22</v>
      </c>
      <c r="L526">
        <v>1272258000</v>
      </c>
      <c r="M526" s="9">
        <f t="shared" si="34"/>
        <v>40294.208333333336</v>
      </c>
      <c r="N526">
        <v>1273381200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2042</v>
      </c>
      <c r="T526" t="s">
        <v>2043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3"/>
        <v>0.84190476190476193</v>
      </c>
      <c r="G527" t="s">
        <v>14</v>
      </c>
      <c r="H527">
        <v>63</v>
      </c>
      <c r="I527">
        <f t="shared" si="32"/>
        <v>915.5</v>
      </c>
      <c r="J527" t="s">
        <v>21</v>
      </c>
      <c r="K527" t="s">
        <v>22</v>
      </c>
      <c r="L527">
        <v>1290492000</v>
      </c>
      <c r="M527" s="9">
        <f t="shared" si="34"/>
        <v>40505.25</v>
      </c>
      <c r="N527">
        <v>1290837600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2040</v>
      </c>
      <c r="T527" t="s">
        <v>2049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3"/>
        <v>1.5595180722891566</v>
      </c>
      <c r="G528" t="s">
        <v>20</v>
      </c>
      <c r="H528">
        <v>147</v>
      </c>
      <c r="I528">
        <f t="shared" si="32"/>
        <v>6545.5</v>
      </c>
      <c r="J528" t="s">
        <v>21</v>
      </c>
      <c r="K528" t="s">
        <v>22</v>
      </c>
      <c r="L528">
        <v>1451109600</v>
      </c>
      <c r="M528" s="9">
        <f t="shared" si="34"/>
        <v>42364.25</v>
      </c>
      <c r="N528">
        <v>1454306400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2042</v>
      </c>
      <c r="T528" t="s">
        <v>2043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3"/>
        <v>0.99619450317124736</v>
      </c>
      <c r="G529" t="s">
        <v>14</v>
      </c>
      <c r="H529">
        <v>6080</v>
      </c>
      <c r="I529">
        <f t="shared" si="32"/>
        <v>97280</v>
      </c>
      <c r="J529" t="s">
        <v>15</v>
      </c>
      <c r="K529" t="s">
        <v>16</v>
      </c>
      <c r="L529">
        <v>1454652000</v>
      </c>
      <c r="M529" s="9">
        <f t="shared" si="34"/>
        <v>42405.25</v>
      </c>
      <c r="N529">
        <v>1457762400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2044</v>
      </c>
      <c r="T529" t="s">
        <v>2052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3"/>
        <v>0.80300000000000005</v>
      </c>
      <c r="G530" t="s">
        <v>14</v>
      </c>
      <c r="H530">
        <v>80</v>
      </c>
      <c r="I530">
        <f t="shared" si="32"/>
        <v>3653.5</v>
      </c>
      <c r="J530" t="s">
        <v>40</v>
      </c>
      <c r="K530" t="s">
        <v>41</v>
      </c>
      <c r="L530">
        <v>1385186400</v>
      </c>
      <c r="M530" s="9">
        <f t="shared" si="34"/>
        <v>41601.25</v>
      </c>
      <c r="N530">
        <v>1389074400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2038</v>
      </c>
      <c r="T530" t="s">
        <v>2048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3"/>
        <v>0.11254901960784314</v>
      </c>
      <c r="G531" t="s">
        <v>14</v>
      </c>
      <c r="H531">
        <v>9</v>
      </c>
      <c r="I531">
        <f t="shared" si="32"/>
        <v>291.5</v>
      </c>
      <c r="J531" t="s">
        <v>21</v>
      </c>
      <c r="K531" t="s">
        <v>22</v>
      </c>
      <c r="L531">
        <v>1399698000</v>
      </c>
      <c r="M531" s="9">
        <f t="shared" si="34"/>
        <v>41769.208333333336</v>
      </c>
      <c r="N531">
        <v>1402117200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2053</v>
      </c>
      <c r="T531" t="s">
        <v>2054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3"/>
        <v>0.91740952380952379</v>
      </c>
      <c r="G532" t="s">
        <v>14</v>
      </c>
      <c r="H532">
        <v>1784</v>
      </c>
      <c r="I532">
        <f t="shared" si="32"/>
        <v>49056</v>
      </c>
      <c r="J532" t="s">
        <v>21</v>
      </c>
      <c r="K532" t="s">
        <v>22</v>
      </c>
      <c r="L532">
        <v>1283230800</v>
      </c>
      <c r="M532" s="9">
        <f t="shared" si="34"/>
        <v>40421.208333333336</v>
      </c>
      <c r="N532">
        <v>1284440400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2050</v>
      </c>
      <c r="T532" t="s">
        <v>2056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3"/>
        <v>0.95521156936261387</v>
      </c>
      <c r="G533" t="s">
        <v>47</v>
      </c>
      <c r="H533">
        <v>3640</v>
      </c>
      <c r="I533">
        <f t="shared" si="32"/>
        <v>90989</v>
      </c>
      <c r="J533" t="s">
        <v>98</v>
      </c>
      <c r="K533" t="s">
        <v>99</v>
      </c>
      <c r="L533">
        <v>1384149600</v>
      </c>
      <c r="M533" s="9">
        <f t="shared" si="34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2053</v>
      </c>
      <c r="T533" t="s">
        <v>2054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3"/>
        <v>5.0287499999999996</v>
      </c>
      <c r="G534" t="s">
        <v>20</v>
      </c>
      <c r="H534">
        <v>126</v>
      </c>
      <c r="I534">
        <f t="shared" si="32"/>
        <v>4086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>
        <v>1516946400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2042</v>
      </c>
      <c r="T534" t="s">
        <v>2043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3"/>
        <v>1.5924394463667819</v>
      </c>
      <c r="G535" t="s">
        <v>20</v>
      </c>
      <c r="H535">
        <v>2218</v>
      </c>
      <c r="I535">
        <f t="shared" si="32"/>
        <v>93152</v>
      </c>
      <c r="J535" t="s">
        <v>40</v>
      </c>
      <c r="K535" t="s">
        <v>41</v>
      </c>
      <c r="L535">
        <v>1374642000</v>
      </c>
      <c r="M535" s="9">
        <f t="shared" si="34"/>
        <v>41479.208333333336</v>
      </c>
      <c r="N535">
        <v>1377752400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2038</v>
      </c>
      <c r="T535" t="s">
        <v>2048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3"/>
        <v>0.15022446689113356</v>
      </c>
      <c r="G536" t="s">
        <v>14</v>
      </c>
      <c r="H536">
        <v>243</v>
      </c>
      <c r="I536">
        <f t="shared" si="32"/>
        <v>6814</v>
      </c>
      <c r="J536" t="s">
        <v>21</v>
      </c>
      <c r="K536" t="s">
        <v>22</v>
      </c>
      <c r="L536">
        <v>1534482000</v>
      </c>
      <c r="M536" s="9">
        <f t="shared" si="34"/>
        <v>43329.208333333328</v>
      </c>
      <c r="N536">
        <v>1534568400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2044</v>
      </c>
      <c r="T536" t="s">
        <v>2047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3"/>
        <v>4.820384615384615</v>
      </c>
      <c r="G537" t="s">
        <v>20</v>
      </c>
      <c r="H537">
        <v>202</v>
      </c>
      <c r="I537">
        <f t="shared" si="32"/>
        <v>6367.5</v>
      </c>
      <c r="J537" t="s">
        <v>107</v>
      </c>
      <c r="K537" t="s">
        <v>108</v>
      </c>
      <c r="L537">
        <v>1528434000</v>
      </c>
      <c r="M537" s="9">
        <f t="shared" si="34"/>
        <v>43259.208333333328</v>
      </c>
      <c r="N537">
        <v>1528606800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2042</v>
      </c>
      <c r="T537" t="s">
        <v>2043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3"/>
        <v>1.4996938775510205</v>
      </c>
      <c r="G538" t="s">
        <v>20</v>
      </c>
      <c r="H538">
        <v>140</v>
      </c>
      <c r="I538">
        <f t="shared" si="32"/>
        <v>7418.5</v>
      </c>
      <c r="J538" t="s">
        <v>107</v>
      </c>
      <c r="K538" t="s">
        <v>108</v>
      </c>
      <c r="L538">
        <v>1282626000</v>
      </c>
      <c r="M538" s="9">
        <f t="shared" si="34"/>
        <v>40414.208333333336</v>
      </c>
      <c r="N538">
        <v>1284872400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2050</v>
      </c>
      <c r="T538" t="s">
        <v>2056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3"/>
        <v>1.1722156398104266</v>
      </c>
      <c r="G539" t="s">
        <v>20</v>
      </c>
      <c r="H539">
        <v>1052</v>
      </c>
      <c r="I539">
        <f t="shared" si="32"/>
        <v>49993.5</v>
      </c>
      <c r="J539" t="s">
        <v>36</v>
      </c>
      <c r="K539" t="s">
        <v>37</v>
      </c>
      <c r="L539">
        <v>1535605200</v>
      </c>
      <c r="M539" s="9">
        <f t="shared" si="34"/>
        <v>43342.208333333328</v>
      </c>
      <c r="N539">
        <v>1537592400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2044</v>
      </c>
      <c r="T539" t="s">
        <v>2045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3"/>
        <v>0.37695968274950431</v>
      </c>
      <c r="G540" t="s">
        <v>14</v>
      </c>
      <c r="H540">
        <v>1296</v>
      </c>
      <c r="I540">
        <f t="shared" si="32"/>
        <v>29165</v>
      </c>
      <c r="J540" t="s">
        <v>21</v>
      </c>
      <c r="K540" t="s">
        <v>22</v>
      </c>
      <c r="L540">
        <v>1379826000</v>
      </c>
      <c r="M540" s="9">
        <f t="shared" si="34"/>
        <v>41539.208333333336</v>
      </c>
      <c r="N540">
        <v>1381208400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2053</v>
      </c>
      <c r="T540" t="s">
        <v>2064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3"/>
        <v>0.72653061224489801</v>
      </c>
      <c r="G541" t="s">
        <v>14</v>
      </c>
      <c r="H541">
        <v>77</v>
      </c>
      <c r="I541">
        <f t="shared" si="32"/>
        <v>3598.5</v>
      </c>
      <c r="J541" t="s">
        <v>21</v>
      </c>
      <c r="K541" t="s">
        <v>22</v>
      </c>
      <c r="L541">
        <v>1561957200</v>
      </c>
      <c r="M541" s="9">
        <f t="shared" si="34"/>
        <v>43647.208333333328</v>
      </c>
      <c r="N541">
        <v>1562475600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2036</v>
      </c>
      <c r="T541" t="s">
        <v>2037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3"/>
        <v>2.6598113207547169</v>
      </c>
      <c r="G542" t="s">
        <v>20</v>
      </c>
      <c r="H542">
        <v>247</v>
      </c>
      <c r="I542">
        <f t="shared" si="32"/>
        <v>7172</v>
      </c>
      <c r="J542" t="s">
        <v>21</v>
      </c>
      <c r="K542" t="s">
        <v>22</v>
      </c>
      <c r="L542">
        <v>1525496400</v>
      </c>
      <c r="M542" s="9">
        <f t="shared" si="34"/>
        <v>43225.208333333328</v>
      </c>
      <c r="N542">
        <v>1527397200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2057</v>
      </c>
      <c r="T542" t="s">
        <v>2058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3"/>
        <v>0.24205617977528091</v>
      </c>
      <c r="G543" t="s">
        <v>14</v>
      </c>
      <c r="H543">
        <v>395</v>
      </c>
      <c r="I543">
        <f t="shared" si="32"/>
        <v>21740.5</v>
      </c>
      <c r="J543" t="s">
        <v>107</v>
      </c>
      <c r="K543" t="s">
        <v>108</v>
      </c>
      <c r="L543">
        <v>1433912400</v>
      </c>
      <c r="M543" s="9">
        <f t="shared" si="34"/>
        <v>42165.208333333328</v>
      </c>
      <c r="N543">
        <v>1436158800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2053</v>
      </c>
      <c r="T543" t="s">
        <v>2064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3"/>
        <v>2.5064935064935064E-2</v>
      </c>
      <c r="G544" t="s">
        <v>14</v>
      </c>
      <c r="H544">
        <v>49</v>
      </c>
      <c r="I544">
        <f t="shared" si="32"/>
        <v>989.5</v>
      </c>
      <c r="J544" t="s">
        <v>40</v>
      </c>
      <c r="K544" t="s">
        <v>41</v>
      </c>
      <c r="L544">
        <v>1453442400</v>
      </c>
      <c r="M544" s="9">
        <f t="shared" si="34"/>
        <v>42391.25</v>
      </c>
      <c r="N544">
        <v>1456034400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2038</v>
      </c>
      <c r="T544" t="s">
        <v>2048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3"/>
        <v>0.1632979976442874</v>
      </c>
      <c r="G545" t="s">
        <v>14</v>
      </c>
      <c r="H545">
        <v>180</v>
      </c>
      <c r="I545">
        <f t="shared" si="32"/>
        <v>7022</v>
      </c>
      <c r="J545" t="s">
        <v>21</v>
      </c>
      <c r="K545" t="s">
        <v>22</v>
      </c>
      <c r="L545">
        <v>1378875600</v>
      </c>
      <c r="M545" s="9">
        <f t="shared" si="34"/>
        <v>41528.208333333336</v>
      </c>
      <c r="N545">
        <v>1380171600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2053</v>
      </c>
      <c r="T545" t="s">
        <v>2054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3"/>
        <v>2.7650000000000001</v>
      </c>
      <c r="G546" t="s">
        <v>20</v>
      </c>
      <c r="H546">
        <v>84</v>
      </c>
      <c r="I546">
        <f t="shared" si="32"/>
        <v>3913</v>
      </c>
      <c r="J546" t="s">
        <v>21</v>
      </c>
      <c r="K546" t="s">
        <v>22</v>
      </c>
      <c r="L546">
        <v>1452232800</v>
      </c>
      <c r="M546" s="9">
        <f t="shared" si="34"/>
        <v>42377.25</v>
      </c>
      <c r="N546">
        <v>1453356000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2038</v>
      </c>
      <c r="T546" t="s">
        <v>2039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3"/>
        <v>0.88803571428571426</v>
      </c>
      <c r="G547" t="s">
        <v>14</v>
      </c>
      <c r="H547">
        <v>2690</v>
      </c>
      <c r="I547">
        <f t="shared" si="32"/>
        <v>83399.5</v>
      </c>
      <c r="J547" t="s">
        <v>21</v>
      </c>
      <c r="K547" t="s">
        <v>22</v>
      </c>
      <c r="L547">
        <v>1577253600</v>
      </c>
      <c r="M547" s="9">
        <f t="shared" si="34"/>
        <v>43824.25</v>
      </c>
      <c r="N547">
        <v>1578981600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2042</v>
      </c>
      <c r="T547" t="s">
        <v>2043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3"/>
        <v>1.6357142857142857</v>
      </c>
      <c r="G548" t="s">
        <v>20</v>
      </c>
      <c r="H548">
        <v>88</v>
      </c>
      <c r="I548">
        <f t="shared" si="32"/>
        <v>3479</v>
      </c>
      <c r="J548" t="s">
        <v>21</v>
      </c>
      <c r="K548" t="s">
        <v>22</v>
      </c>
      <c r="L548">
        <v>1537160400</v>
      </c>
      <c r="M548" s="9">
        <f t="shared" si="34"/>
        <v>43360.208333333328</v>
      </c>
      <c r="N548">
        <v>1537419600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2042</v>
      </c>
      <c r="T548" t="s">
        <v>2043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3"/>
        <v>9.69</v>
      </c>
      <c r="G549" t="s">
        <v>20</v>
      </c>
      <c r="H549">
        <v>156</v>
      </c>
      <c r="I549">
        <f t="shared" si="32"/>
        <v>6376.5</v>
      </c>
      <c r="J549" t="s">
        <v>21</v>
      </c>
      <c r="K549" t="s">
        <v>22</v>
      </c>
      <c r="L549">
        <v>1422165600</v>
      </c>
      <c r="M549" s="9">
        <f t="shared" si="34"/>
        <v>42029.25</v>
      </c>
      <c r="N549">
        <v>1423202400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2044</v>
      </c>
      <c r="T549" t="s">
        <v>2047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3"/>
        <v>2.7091376701966716</v>
      </c>
      <c r="G550" t="s">
        <v>20</v>
      </c>
      <c r="H550">
        <v>2985</v>
      </c>
      <c r="I550">
        <f t="shared" si="32"/>
        <v>91029.5</v>
      </c>
      <c r="J550" t="s">
        <v>21</v>
      </c>
      <c r="K550" t="s">
        <v>22</v>
      </c>
      <c r="L550">
        <v>1459486800</v>
      </c>
      <c r="M550" s="9">
        <f t="shared" si="34"/>
        <v>42461.208333333328</v>
      </c>
      <c r="N550">
        <v>1460610000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2042</v>
      </c>
      <c r="T550" t="s">
        <v>2043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3"/>
        <v>2.8421355932203389</v>
      </c>
      <c r="G551" t="s">
        <v>20</v>
      </c>
      <c r="H551">
        <v>762</v>
      </c>
      <c r="I551">
        <f t="shared" si="32"/>
        <v>42302.5</v>
      </c>
      <c r="J551" t="s">
        <v>21</v>
      </c>
      <c r="K551" t="s">
        <v>22</v>
      </c>
      <c r="L551">
        <v>1369717200</v>
      </c>
      <c r="M551" s="9">
        <f t="shared" si="34"/>
        <v>41422.208333333336</v>
      </c>
      <c r="N551">
        <v>1370494800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2040</v>
      </c>
      <c r="T551" t="s">
        <v>2049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3"/>
        <v>0.04</v>
      </c>
      <c r="G552" t="s">
        <v>74</v>
      </c>
      <c r="H552">
        <v>1</v>
      </c>
      <c r="I552">
        <f t="shared" si="32"/>
        <v>2.5</v>
      </c>
      <c r="J552" t="s">
        <v>98</v>
      </c>
      <c r="K552" t="s">
        <v>99</v>
      </c>
      <c r="L552">
        <v>1330495200</v>
      </c>
      <c r="M552" s="9">
        <f t="shared" si="34"/>
        <v>40968.25</v>
      </c>
      <c r="N552">
        <v>1332306000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2038</v>
      </c>
      <c r="T552" t="s">
        <v>2048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3"/>
        <v>0.58632981676846196</v>
      </c>
      <c r="G553" t="s">
        <v>14</v>
      </c>
      <c r="H553">
        <v>2779</v>
      </c>
      <c r="I553">
        <f t="shared" si="32"/>
        <v>54188.5</v>
      </c>
      <c r="J553" t="s">
        <v>26</v>
      </c>
      <c r="K553" t="s">
        <v>27</v>
      </c>
      <c r="L553">
        <v>1419055200</v>
      </c>
      <c r="M553" s="9">
        <f t="shared" si="34"/>
        <v>41993.25</v>
      </c>
      <c r="N553">
        <v>1422511200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2040</v>
      </c>
      <c r="T553" t="s">
        <v>2041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3"/>
        <v>0.98511111111111116</v>
      </c>
      <c r="G554" t="s">
        <v>14</v>
      </c>
      <c r="H554">
        <v>92</v>
      </c>
      <c r="I554">
        <f t="shared" si="32"/>
        <v>4479</v>
      </c>
      <c r="J554" t="s">
        <v>21</v>
      </c>
      <c r="K554" t="s">
        <v>22</v>
      </c>
      <c r="L554">
        <v>1480140000</v>
      </c>
      <c r="M554" s="9">
        <f t="shared" si="34"/>
        <v>42700.25</v>
      </c>
      <c r="N554">
        <v>1480312800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2042</v>
      </c>
      <c r="T554" t="s">
        <v>2043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3"/>
        <v>0.43975381008206332</v>
      </c>
      <c r="G555" t="s">
        <v>14</v>
      </c>
      <c r="H555">
        <v>1028</v>
      </c>
      <c r="I555">
        <f t="shared" si="32"/>
        <v>38025</v>
      </c>
      <c r="J555" t="s">
        <v>21</v>
      </c>
      <c r="K555" t="s">
        <v>22</v>
      </c>
      <c r="L555">
        <v>1293948000</v>
      </c>
      <c r="M555" s="9">
        <f t="shared" si="34"/>
        <v>40545.25</v>
      </c>
      <c r="N555">
        <v>1294034400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2038</v>
      </c>
      <c r="T555" t="s">
        <v>2039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3"/>
        <v>1.5166315789473683</v>
      </c>
      <c r="G556" t="s">
        <v>20</v>
      </c>
      <c r="H556">
        <v>554</v>
      </c>
      <c r="I556">
        <f t="shared" si="32"/>
        <v>7481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>
        <v>1482645600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2038</v>
      </c>
      <c r="T556" t="s">
        <v>2048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3"/>
        <v>2.2363492063492063</v>
      </c>
      <c r="G557" t="s">
        <v>20</v>
      </c>
      <c r="H557">
        <v>135</v>
      </c>
      <c r="I557">
        <f t="shared" si="32"/>
        <v>7112</v>
      </c>
      <c r="J557" t="s">
        <v>36</v>
      </c>
      <c r="K557" t="s">
        <v>37</v>
      </c>
      <c r="L557">
        <v>1396414800</v>
      </c>
      <c r="M557" s="9">
        <f t="shared" si="34"/>
        <v>41731.208333333336</v>
      </c>
      <c r="N557">
        <v>1399093200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2038</v>
      </c>
      <c r="T557" t="s">
        <v>2039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3"/>
        <v>2.3975</v>
      </c>
      <c r="G558" t="s">
        <v>20</v>
      </c>
      <c r="H558">
        <v>122</v>
      </c>
      <c r="I558">
        <f t="shared" si="32"/>
        <v>6294.5</v>
      </c>
      <c r="J558" t="s">
        <v>21</v>
      </c>
      <c r="K558" t="s">
        <v>22</v>
      </c>
      <c r="L558">
        <v>1315285200</v>
      </c>
      <c r="M558" s="9">
        <f t="shared" si="34"/>
        <v>40792.208333333336</v>
      </c>
      <c r="N558">
        <v>1315890000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2050</v>
      </c>
      <c r="T558" t="s">
        <v>2062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3"/>
        <v>1.9933333333333334</v>
      </c>
      <c r="G559" t="s">
        <v>20</v>
      </c>
      <c r="H559">
        <v>221</v>
      </c>
      <c r="I559">
        <f t="shared" si="32"/>
        <v>6090.5</v>
      </c>
      <c r="J559" t="s">
        <v>21</v>
      </c>
      <c r="K559" t="s">
        <v>22</v>
      </c>
      <c r="L559">
        <v>1443762000</v>
      </c>
      <c r="M559" s="9">
        <f t="shared" si="34"/>
        <v>42279.208333333328</v>
      </c>
      <c r="N559">
        <v>1444021200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2044</v>
      </c>
      <c r="T559" t="s">
        <v>2066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3"/>
        <v>1.373448275862069</v>
      </c>
      <c r="G560" t="s">
        <v>20</v>
      </c>
      <c r="H560">
        <v>126</v>
      </c>
      <c r="I560">
        <f t="shared" si="32"/>
        <v>4046</v>
      </c>
      <c r="J560" t="s">
        <v>21</v>
      </c>
      <c r="K560" t="s">
        <v>22</v>
      </c>
      <c r="L560">
        <v>1456293600</v>
      </c>
      <c r="M560" s="9">
        <f t="shared" si="34"/>
        <v>42424.25</v>
      </c>
      <c r="N560">
        <v>1460005200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2042</v>
      </c>
      <c r="T560" t="s">
        <v>2043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3"/>
        <v>1.009696106362773</v>
      </c>
      <c r="G561" t="s">
        <v>20</v>
      </c>
      <c r="H561">
        <v>1022</v>
      </c>
      <c r="I561">
        <f t="shared" si="32"/>
        <v>53671.5</v>
      </c>
      <c r="J561" t="s">
        <v>21</v>
      </c>
      <c r="K561" t="s">
        <v>22</v>
      </c>
      <c r="L561">
        <v>1470114000</v>
      </c>
      <c r="M561" s="9">
        <f t="shared" si="34"/>
        <v>42584.208333333328</v>
      </c>
      <c r="N561">
        <v>1470718800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2042</v>
      </c>
      <c r="T561" t="s">
        <v>2043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3"/>
        <v>7.9416000000000002</v>
      </c>
      <c r="G562" t="s">
        <v>20</v>
      </c>
      <c r="H562">
        <v>3177</v>
      </c>
      <c r="I562">
        <f t="shared" si="32"/>
        <v>81004.5</v>
      </c>
      <c r="J562" t="s">
        <v>21</v>
      </c>
      <c r="K562" t="s">
        <v>22</v>
      </c>
      <c r="L562">
        <v>1321596000</v>
      </c>
      <c r="M562" s="9">
        <f t="shared" si="34"/>
        <v>40865.25</v>
      </c>
      <c r="N562">
        <v>1325052000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2044</v>
      </c>
      <c r="T562" t="s">
        <v>2052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3"/>
        <v>3.6970000000000001</v>
      </c>
      <c r="G563" t="s">
        <v>20</v>
      </c>
      <c r="H563">
        <v>198</v>
      </c>
      <c r="I563">
        <f t="shared" si="32"/>
        <v>5644.5</v>
      </c>
      <c r="J563" t="s">
        <v>98</v>
      </c>
      <c r="K563" t="s">
        <v>99</v>
      </c>
      <c r="L563">
        <v>1318827600</v>
      </c>
      <c r="M563" s="9">
        <f t="shared" si="34"/>
        <v>40833.208333333336</v>
      </c>
      <c r="N563">
        <v>1319000400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2042</v>
      </c>
      <c r="T563" t="s">
        <v>2043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3"/>
        <v>0.12818181818181817</v>
      </c>
      <c r="G564" t="s">
        <v>14</v>
      </c>
      <c r="H564">
        <v>26</v>
      </c>
      <c r="I564">
        <f t="shared" si="32"/>
        <v>647.5</v>
      </c>
      <c r="J564" t="s">
        <v>98</v>
      </c>
      <c r="K564" t="s">
        <v>99</v>
      </c>
      <c r="L564">
        <v>1552366800</v>
      </c>
      <c r="M564" s="9">
        <f t="shared" si="34"/>
        <v>43536.208333333328</v>
      </c>
      <c r="N564">
        <v>1552539600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2038</v>
      </c>
      <c r="T564" t="s">
        <v>2039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3"/>
        <v>1.3802702702702703</v>
      </c>
      <c r="G565" t="s">
        <v>20</v>
      </c>
      <c r="H565">
        <v>85</v>
      </c>
      <c r="I565">
        <f t="shared" si="32"/>
        <v>2596</v>
      </c>
      <c r="J565" t="s">
        <v>26</v>
      </c>
      <c r="K565" t="s">
        <v>27</v>
      </c>
      <c r="L565">
        <v>1542088800</v>
      </c>
      <c r="M565" s="9">
        <f t="shared" si="34"/>
        <v>43417.25</v>
      </c>
      <c r="N565">
        <v>1543816800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2044</v>
      </c>
      <c r="T565" t="s">
        <v>2045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3"/>
        <v>0.83813278008298753</v>
      </c>
      <c r="G566" t="s">
        <v>14</v>
      </c>
      <c r="H566">
        <v>1790</v>
      </c>
      <c r="I566">
        <f t="shared" si="32"/>
        <v>71591.5</v>
      </c>
      <c r="J566" t="s">
        <v>21</v>
      </c>
      <c r="K566" t="s">
        <v>22</v>
      </c>
      <c r="L566">
        <v>1426395600</v>
      </c>
      <c r="M566" s="9">
        <f t="shared" si="34"/>
        <v>42078.208333333328</v>
      </c>
      <c r="N566">
        <v>1427086800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2042</v>
      </c>
      <c r="T566" t="s">
        <v>2043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3"/>
        <v>2.0460063224446787</v>
      </c>
      <c r="G567" t="s">
        <v>20</v>
      </c>
      <c r="H567">
        <v>3596</v>
      </c>
      <c r="I567">
        <f t="shared" si="32"/>
        <v>98881</v>
      </c>
      <c r="J567" t="s">
        <v>21</v>
      </c>
      <c r="K567" t="s">
        <v>22</v>
      </c>
      <c r="L567">
        <v>1321336800</v>
      </c>
      <c r="M567" s="9">
        <f t="shared" si="34"/>
        <v>40862.25</v>
      </c>
      <c r="N567">
        <v>1323064800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2042</v>
      </c>
      <c r="T567" t="s">
        <v>2043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3"/>
        <v>0.44344086021505374</v>
      </c>
      <c r="G568" t="s">
        <v>14</v>
      </c>
      <c r="H568">
        <v>37</v>
      </c>
      <c r="I568">
        <f t="shared" si="32"/>
        <v>2080.5</v>
      </c>
      <c r="J568" t="s">
        <v>21</v>
      </c>
      <c r="K568" t="s">
        <v>22</v>
      </c>
      <c r="L568">
        <v>1456293600</v>
      </c>
      <c r="M568" s="9">
        <f t="shared" si="34"/>
        <v>42424.25</v>
      </c>
      <c r="N568">
        <v>1458277200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2038</v>
      </c>
      <c r="T568" t="s">
        <v>2046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3"/>
        <v>2.1860294117647059</v>
      </c>
      <c r="G569" t="s">
        <v>20</v>
      </c>
      <c r="H569">
        <v>244</v>
      </c>
      <c r="I569">
        <f t="shared" si="32"/>
        <v>7554.5</v>
      </c>
      <c r="J569" t="s">
        <v>21</v>
      </c>
      <c r="K569" t="s">
        <v>22</v>
      </c>
      <c r="L569">
        <v>1404968400</v>
      </c>
      <c r="M569" s="9">
        <f t="shared" si="34"/>
        <v>41830.208333333336</v>
      </c>
      <c r="N569">
        <v>1405141200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2038</v>
      </c>
      <c r="T569" t="s">
        <v>2039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3"/>
        <v>1.8603314917127072</v>
      </c>
      <c r="G570" t="s">
        <v>20</v>
      </c>
      <c r="H570">
        <v>5180</v>
      </c>
      <c r="I570">
        <f t="shared" si="32"/>
        <v>69934</v>
      </c>
      <c r="J570" t="s">
        <v>21</v>
      </c>
      <c r="K570" t="s">
        <v>22</v>
      </c>
      <c r="L570">
        <v>1279170000</v>
      </c>
      <c r="M570" s="9">
        <f t="shared" si="34"/>
        <v>40374.208333333336</v>
      </c>
      <c r="N570">
        <v>1283058000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2042</v>
      </c>
      <c r="T570" t="s">
        <v>2043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3"/>
        <v>2.3733830845771142</v>
      </c>
      <c r="G571" t="s">
        <v>20</v>
      </c>
      <c r="H571">
        <v>589</v>
      </c>
      <c r="I571">
        <f t="shared" si="32"/>
        <v>24147</v>
      </c>
      <c r="J571" t="s">
        <v>107</v>
      </c>
      <c r="K571" t="s">
        <v>108</v>
      </c>
      <c r="L571">
        <v>1294725600</v>
      </c>
      <c r="M571" s="9">
        <f t="shared" si="34"/>
        <v>40554.25</v>
      </c>
      <c r="N571">
        <v>1295762400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2044</v>
      </c>
      <c r="T571" t="s">
        <v>2052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3"/>
        <v>3.0565384615384614</v>
      </c>
      <c r="G572" t="s">
        <v>20</v>
      </c>
      <c r="H572">
        <v>2725</v>
      </c>
      <c r="I572">
        <f t="shared" si="32"/>
        <v>49044.5</v>
      </c>
      <c r="J572" t="s">
        <v>21</v>
      </c>
      <c r="K572" t="s">
        <v>22</v>
      </c>
      <c r="L572">
        <v>1419055200</v>
      </c>
      <c r="M572" s="9">
        <f t="shared" si="34"/>
        <v>41993.25</v>
      </c>
      <c r="N572">
        <v>1419573600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2038</v>
      </c>
      <c r="T572" t="s">
        <v>2039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3"/>
        <v>0.94142857142857139</v>
      </c>
      <c r="G573" t="s">
        <v>14</v>
      </c>
      <c r="H573">
        <v>35</v>
      </c>
      <c r="I573">
        <f t="shared" si="32"/>
        <v>1665</v>
      </c>
      <c r="J573" t="s">
        <v>107</v>
      </c>
      <c r="K573" t="s">
        <v>108</v>
      </c>
      <c r="L573">
        <v>1434690000</v>
      </c>
      <c r="M573" s="9">
        <f t="shared" si="34"/>
        <v>42174.208333333328</v>
      </c>
      <c r="N573">
        <v>1438750800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2044</v>
      </c>
      <c r="T573" t="s">
        <v>2055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3"/>
        <v>0.54400000000000004</v>
      </c>
      <c r="G574" t="s">
        <v>74</v>
      </c>
      <c r="H574">
        <v>94</v>
      </c>
      <c r="I574">
        <f t="shared" si="32"/>
        <v>2495</v>
      </c>
      <c r="J574" t="s">
        <v>21</v>
      </c>
      <c r="K574" t="s">
        <v>22</v>
      </c>
      <c r="L574">
        <v>1443416400</v>
      </c>
      <c r="M574" s="9">
        <f t="shared" si="34"/>
        <v>42275.208333333328</v>
      </c>
      <c r="N574">
        <v>1444798800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2038</v>
      </c>
      <c r="T574" t="s">
        <v>2039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3"/>
        <v>1.1188059701492536</v>
      </c>
      <c r="G575" t="s">
        <v>20</v>
      </c>
      <c r="H575">
        <v>300</v>
      </c>
      <c r="I575">
        <f t="shared" si="32"/>
        <v>3898</v>
      </c>
      <c r="J575" t="s">
        <v>21</v>
      </c>
      <c r="K575" t="s">
        <v>22</v>
      </c>
      <c r="L575">
        <v>1399006800</v>
      </c>
      <c r="M575" s="9">
        <f t="shared" si="34"/>
        <v>41761.208333333336</v>
      </c>
      <c r="N575">
        <v>1399179600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2067</v>
      </c>
      <c r="T575" t="s">
        <v>2068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3"/>
        <v>3.6914814814814814</v>
      </c>
      <c r="G576" t="s">
        <v>20</v>
      </c>
      <c r="H576">
        <v>144</v>
      </c>
      <c r="I576">
        <f t="shared" si="32"/>
        <v>5055.5</v>
      </c>
      <c r="J576" t="s">
        <v>21</v>
      </c>
      <c r="K576" t="s">
        <v>22</v>
      </c>
      <c r="L576">
        <v>1575698400</v>
      </c>
      <c r="M576" s="9">
        <f t="shared" si="34"/>
        <v>43806.25</v>
      </c>
      <c r="N576">
        <v>1576562400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2036</v>
      </c>
      <c r="T576" t="s">
        <v>2037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3"/>
        <v>0.62930372148859548</v>
      </c>
      <c r="G577" t="s">
        <v>14</v>
      </c>
      <c r="H577">
        <v>558</v>
      </c>
      <c r="I577">
        <f t="shared" si="32"/>
        <v>26489.5</v>
      </c>
      <c r="J577" t="s">
        <v>21</v>
      </c>
      <c r="K577" t="s">
        <v>22</v>
      </c>
      <c r="L577">
        <v>1400562000</v>
      </c>
      <c r="M577" s="9">
        <f t="shared" si="34"/>
        <v>41779.208333333336</v>
      </c>
      <c r="N577">
        <v>1400821200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2042</v>
      </c>
      <c r="T577" t="s">
        <v>2043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3"/>
        <v>0.6492783505154639</v>
      </c>
      <c r="G578" t="s">
        <v>14</v>
      </c>
      <c r="H578">
        <v>64</v>
      </c>
      <c r="I578">
        <f t="shared" ref="I578:I641" si="36">AVERAGE(E578,H578)</f>
        <v>3181</v>
      </c>
      <c r="J578" t="s">
        <v>21</v>
      </c>
      <c r="K578" t="s">
        <v>22</v>
      </c>
      <c r="L578">
        <v>1509512400</v>
      </c>
      <c r="M578" s="9">
        <f t="shared" si="34"/>
        <v>43040.208333333328</v>
      </c>
      <c r="N578">
        <v>1510984800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2042</v>
      </c>
      <c r="T578" t="s">
        <v>2043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7">(E579/D579)</f>
        <v>0.18853658536585366</v>
      </c>
      <c r="G579" t="s">
        <v>74</v>
      </c>
      <c r="H579">
        <v>37</v>
      </c>
      <c r="I579">
        <f t="shared" si="36"/>
        <v>791.5</v>
      </c>
      <c r="J579" t="s">
        <v>21</v>
      </c>
      <c r="K579" t="s">
        <v>22</v>
      </c>
      <c r="L579">
        <v>1299823200</v>
      </c>
      <c r="M579" s="9">
        <f t="shared" ref="M579:M642" si="38">(((L579/60)/60)/24)+DATE(1970,1,1)</f>
        <v>40613.25</v>
      </c>
      <c r="N579">
        <v>1302066000</v>
      </c>
      <c r="O579" s="9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2038</v>
      </c>
      <c r="T579" t="s">
        <v>2061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7"/>
        <v>0.1675440414507772</v>
      </c>
      <c r="G580" t="s">
        <v>14</v>
      </c>
      <c r="H580">
        <v>245</v>
      </c>
      <c r="I580">
        <f t="shared" si="36"/>
        <v>8206.5</v>
      </c>
      <c r="J580" t="s">
        <v>21</v>
      </c>
      <c r="K580" t="s">
        <v>22</v>
      </c>
      <c r="L580">
        <v>1322719200</v>
      </c>
      <c r="M580" s="9">
        <f t="shared" si="38"/>
        <v>40878.25</v>
      </c>
      <c r="N580">
        <v>1322978400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2044</v>
      </c>
      <c r="T580" t="s">
        <v>2066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7"/>
        <v>1.0111290322580646</v>
      </c>
      <c r="G581" t="s">
        <v>20</v>
      </c>
      <c r="H581">
        <v>87</v>
      </c>
      <c r="I581">
        <f t="shared" si="36"/>
        <v>3178</v>
      </c>
      <c r="J581" t="s">
        <v>21</v>
      </c>
      <c r="K581" t="s">
        <v>22</v>
      </c>
      <c r="L581">
        <v>1312693200</v>
      </c>
      <c r="M581" s="9">
        <f t="shared" si="38"/>
        <v>40762.208333333336</v>
      </c>
      <c r="N581">
        <v>1313730000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2038</v>
      </c>
      <c r="T581" t="s">
        <v>2061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7"/>
        <v>3.4150228310502282</v>
      </c>
      <c r="G582" t="s">
        <v>20</v>
      </c>
      <c r="H582">
        <v>3116</v>
      </c>
      <c r="I582">
        <f t="shared" si="36"/>
        <v>76347</v>
      </c>
      <c r="J582" t="s">
        <v>21</v>
      </c>
      <c r="K582" t="s">
        <v>22</v>
      </c>
      <c r="L582">
        <v>1393394400</v>
      </c>
      <c r="M582" s="9">
        <f t="shared" si="38"/>
        <v>41696.25</v>
      </c>
      <c r="N582">
        <v>1394085600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2042</v>
      </c>
      <c r="T582" t="s">
        <v>2043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7"/>
        <v>0.64016666666666666</v>
      </c>
      <c r="G583" t="s">
        <v>14</v>
      </c>
      <c r="H583">
        <v>71</v>
      </c>
      <c r="I583">
        <f t="shared" si="36"/>
        <v>1956</v>
      </c>
      <c r="J583" t="s">
        <v>21</v>
      </c>
      <c r="K583" t="s">
        <v>22</v>
      </c>
      <c r="L583">
        <v>1304053200</v>
      </c>
      <c r="M583" s="9">
        <f t="shared" si="38"/>
        <v>40662.208333333336</v>
      </c>
      <c r="N583">
        <v>1305349200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2040</v>
      </c>
      <c r="T583" t="s">
        <v>2041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7"/>
        <v>0.5208045977011494</v>
      </c>
      <c r="G584" t="s">
        <v>14</v>
      </c>
      <c r="H584">
        <v>42</v>
      </c>
      <c r="I584">
        <f t="shared" si="36"/>
        <v>2286.5</v>
      </c>
      <c r="J584" t="s">
        <v>21</v>
      </c>
      <c r="K584" t="s">
        <v>22</v>
      </c>
      <c r="L584">
        <v>1433912400</v>
      </c>
      <c r="M584" s="9">
        <f t="shared" si="38"/>
        <v>42165.208333333328</v>
      </c>
      <c r="N584">
        <v>1434344400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2053</v>
      </c>
      <c r="T584" t="s">
        <v>2054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7"/>
        <v>3.2240211640211642</v>
      </c>
      <c r="G585" t="s">
        <v>20</v>
      </c>
      <c r="H585">
        <v>909</v>
      </c>
      <c r="I585">
        <f t="shared" si="36"/>
        <v>30921.5</v>
      </c>
      <c r="J585" t="s">
        <v>21</v>
      </c>
      <c r="K585" t="s">
        <v>22</v>
      </c>
      <c r="L585">
        <v>1329717600</v>
      </c>
      <c r="M585" s="9">
        <f t="shared" si="38"/>
        <v>40959.25</v>
      </c>
      <c r="N585">
        <v>1331186400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2044</v>
      </c>
      <c r="T585" t="s">
        <v>2045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7"/>
        <v>1.1950810185185186</v>
      </c>
      <c r="G586" t="s">
        <v>20</v>
      </c>
      <c r="H586">
        <v>1613</v>
      </c>
      <c r="I586">
        <f t="shared" si="36"/>
        <v>52434</v>
      </c>
      <c r="J586" t="s">
        <v>21</v>
      </c>
      <c r="K586" t="s">
        <v>22</v>
      </c>
      <c r="L586">
        <v>1335330000</v>
      </c>
      <c r="M586" s="9">
        <f t="shared" si="38"/>
        <v>41024.208333333336</v>
      </c>
      <c r="N586">
        <v>1336539600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2040</v>
      </c>
      <c r="T586" t="s">
        <v>2041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7"/>
        <v>1.4679775280898877</v>
      </c>
      <c r="G587" t="s">
        <v>20</v>
      </c>
      <c r="H587">
        <v>136</v>
      </c>
      <c r="I587">
        <f t="shared" si="36"/>
        <v>6600.5</v>
      </c>
      <c r="J587" t="s">
        <v>21</v>
      </c>
      <c r="K587" t="s">
        <v>22</v>
      </c>
      <c r="L587">
        <v>1268888400</v>
      </c>
      <c r="M587" s="9">
        <f t="shared" si="38"/>
        <v>40255.208333333336</v>
      </c>
      <c r="N587">
        <v>1269752400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2050</v>
      </c>
      <c r="T587" t="s">
        <v>2062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7"/>
        <v>9.5057142857142853</v>
      </c>
      <c r="G588" t="s">
        <v>20</v>
      </c>
      <c r="H588">
        <v>130</v>
      </c>
      <c r="I588">
        <f t="shared" si="36"/>
        <v>3392</v>
      </c>
      <c r="J588" t="s">
        <v>21</v>
      </c>
      <c r="K588" t="s">
        <v>22</v>
      </c>
      <c r="L588">
        <v>1289973600</v>
      </c>
      <c r="M588" s="9">
        <f t="shared" si="38"/>
        <v>40499.25</v>
      </c>
      <c r="N588">
        <v>1291615200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2038</v>
      </c>
      <c r="T588" t="s">
        <v>2039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7"/>
        <v>0.72893617021276591</v>
      </c>
      <c r="G589" t="s">
        <v>14</v>
      </c>
      <c r="H589">
        <v>156</v>
      </c>
      <c r="I589">
        <f t="shared" si="36"/>
        <v>3504</v>
      </c>
      <c r="J589" t="s">
        <v>15</v>
      </c>
      <c r="K589" t="s">
        <v>16</v>
      </c>
      <c r="L589">
        <v>1547877600</v>
      </c>
      <c r="M589" s="9">
        <f t="shared" si="38"/>
        <v>43484.25</v>
      </c>
      <c r="N589">
        <v>1552366800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2036</v>
      </c>
      <c r="T589" t="s">
        <v>2037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7"/>
        <v>0.7900824873096447</v>
      </c>
      <c r="G590" t="s">
        <v>14</v>
      </c>
      <c r="H590">
        <v>1368</v>
      </c>
      <c r="I590">
        <f t="shared" si="36"/>
        <v>62942.5</v>
      </c>
      <c r="J590" t="s">
        <v>40</v>
      </c>
      <c r="K590" t="s">
        <v>41</v>
      </c>
      <c r="L590">
        <v>1269493200</v>
      </c>
      <c r="M590" s="9">
        <f t="shared" si="38"/>
        <v>40262.208333333336</v>
      </c>
      <c r="N590">
        <v>1272171600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2042</v>
      </c>
      <c r="T590" t="s">
        <v>2043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7"/>
        <v>0.64721518987341775</v>
      </c>
      <c r="G591" t="s">
        <v>14</v>
      </c>
      <c r="H591">
        <v>102</v>
      </c>
      <c r="I591">
        <f t="shared" si="36"/>
        <v>2607.5</v>
      </c>
      <c r="J591" t="s">
        <v>21</v>
      </c>
      <c r="K591" t="s">
        <v>22</v>
      </c>
      <c r="L591">
        <v>1436072400</v>
      </c>
      <c r="M591" s="9">
        <f t="shared" si="38"/>
        <v>42190.208333333328</v>
      </c>
      <c r="N591">
        <v>1436677200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2044</v>
      </c>
      <c r="T591" t="s">
        <v>2045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7"/>
        <v>0.82028169014084507</v>
      </c>
      <c r="G592" t="s">
        <v>14</v>
      </c>
      <c r="H592">
        <v>86</v>
      </c>
      <c r="I592">
        <f t="shared" si="36"/>
        <v>2955</v>
      </c>
      <c r="J592" t="s">
        <v>26</v>
      </c>
      <c r="K592" t="s">
        <v>27</v>
      </c>
      <c r="L592">
        <v>1419141600</v>
      </c>
      <c r="M592" s="9">
        <f t="shared" si="38"/>
        <v>41994.25</v>
      </c>
      <c r="N592">
        <v>1420092000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2050</v>
      </c>
      <c r="T592" t="s">
        <v>2059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7"/>
        <v>10.376666666666667</v>
      </c>
      <c r="G593" t="s">
        <v>20</v>
      </c>
      <c r="H593">
        <v>102</v>
      </c>
      <c r="I593">
        <f t="shared" si="36"/>
        <v>3164</v>
      </c>
      <c r="J593" t="s">
        <v>21</v>
      </c>
      <c r="K593" t="s">
        <v>22</v>
      </c>
      <c r="L593">
        <v>1279083600</v>
      </c>
      <c r="M593" s="9">
        <f t="shared" si="38"/>
        <v>40373.208333333336</v>
      </c>
      <c r="N593">
        <v>1279947600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2053</v>
      </c>
      <c r="T593" t="s">
        <v>2054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7"/>
        <v>0.12910076530612244</v>
      </c>
      <c r="G594" t="s">
        <v>14</v>
      </c>
      <c r="H594">
        <v>253</v>
      </c>
      <c r="I594">
        <f t="shared" si="36"/>
        <v>10248</v>
      </c>
      <c r="J594" t="s">
        <v>21</v>
      </c>
      <c r="K594" t="s">
        <v>22</v>
      </c>
      <c r="L594">
        <v>1401426000</v>
      </c>
      <c r="M594" s="9">
        <f t="shared" si="38"/>
        <v>41789.208333333336</v>
      </c>
      <c r="N594">
        <v>1402203600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2042</v>
      </c>
      <c r="T594" t="s">
        <v>2043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7"/>
        <v>1.5484210526315789</v>
      </c>
      <c r="G595" t="s">
        <v>20</v>
      </c>
      <c r="H595">
        <v>4006</v>
      </c>
      <c r="I595">
        <f t="shared" si="36"/>
        <v>96147</v>
      </c>
      <c r="J595" t="s">
        <v>21</v>
      </c>
      <c r="K595" t="s">
        <v>22</v>
      </c>
      <c r="L595">
        <v>1395810000</v>
      </c>
      <c r="M595" s="9">
        <f t="shared" si="38"/>
        <v>41724.208333333336</v>
      </c>
      <c r="N595">
        <v>1396933200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2044</v>
      </c>
      <c r="T595" t="s">
        <v>2052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7"/>
        <v>7.0991735537190084E-2</v>
      </c>
      <c r="G596" t="s">
        <v>14</v>
      </c>
      <c r="H596">
        <v>157</v>
      </c>
      <c r="I596">
        <f t="shared" si="36"/>
        <v>5662</v>
      </c>
      <c r="J596" t="s">
        <v>21</v>
      </c>
      <c r="K596" t="s">
        <v>22</v>
      </c>
      <c r="L596">
        <v>1467003600</v>
      </c>
      <c r="M596" s="9">
        <f t="shared" si="38"/>
        <v>42548.208333333328</v>
      </c>
      <c r="N596">
        <v>1467262800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2042</v>
      </c>
      <c r="T596" t="s">
        <v>2043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7"/>
        <v>2.0852773826458035</v>
      </c>
      <c r="G597" t="s">
        <v>20</v>
      </c>
      <c r="H597">
        <v>1629</v>
      </c>
      <c r="I597">
        <f t="shared" si="36"/>
        <v>74112</v>
      </c>
      <c r="J597" t="s">
        <v>21</v>
      </c>
      <c r="K597" t="s">
        <v>22</v>
      </c>
      <c r="L597">
        <v>1268715600</v>
      </c>
      <c r="M597" s="9">
        <f t="shared" si="38"/>
        <v>40253.208333333336</v>
      </c>
      <c r="N597">
        <v>1270530000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2042</v>
      </c>
      <c r="T597" t="s">
        <v>2043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7"/>
        <v>0.99683544303797467</v>
      </c>
      <c r="G598" t="s">
        <v>14</v>
      </c>
      <c r="H598">
        <v>183</v>
      </c>
      <c r="I598">
        <f t="shared" si="36"/>
        <v>4029</v>
      </c>
      <c r="J598" t="s">
        <v>21</v>
      </c>
      <c r="K598" t="s">
        <v>22</v>
      </c>
      <c r="L598">
        <v>1457157600</v>
      </c>
      <c r="M598" s="9">
        <f t="shared" si="38"/>
        <v>42434.25</v>
      </c>
      <c r="N598">
        <v>1457762400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2044</v>
      </c>
      <c r="T598" t="s">
        <v>2047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7"/>
        <v>2.0159756097560977</v>
      </c>
      <c r="G599" t="s">
        <v>20</v>
      </c>
      <c r="H599">
        <v>2188</v>
      </c>
      <c r="I599">
        <f t="shared" si="36"/>
        <v>75483.5</v>
      </c>
      <c r="J599" t="s">
        <v>21</v>
      </c>
      <c r="K599" t="s">
        <v>22</v>
      </c>
      <c r="L599">
        <v>1573970400</v>
      </c>
      <c r="M599" s="9">
        <f t="shared" si="38"/>
        <v>43786.25</v>
      </c>
      <c r="N599">
        <v>1575525600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2042</v>
      </c>
      <c r="T599" t="s">
        <v>2043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7"/>
        <v>1.6209032258064515</v>
      </c>
      <c r="G600" t="s">
        <v>20</v>
      </c>
      <c r="H600">
        <v>2409</v>
      </c>
      <c r="I600">
        <f t="shared" si="36"/>
        <v>89138.5</v>
      </c>
      <c r="J600" t="s">
        <v>107</v>
      </c>
      <c r="K600" t="s">
        <v>108</v>
      </c>
      <c r="L600">
        <v>1276578000</v>
      </c>
      <c r="M600" s="9">
        <f t="shared" si="38"/>
        <v>40344.208333333336</v>
      </c>
      <c r="N600">
        <v>1279083600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2038</v>
      </c>
      <c r="T600" t="s">
        <v>2039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7"/>
        <v>3.6436208125445471E-2</v>
      </c>
      <c r="G601" t="s">
        <v>14</v>
      </c>
      <c r="H601">
        <v>82</v>
      </c>
      <c r="I601">
        <f t="shared" si="36"/>
        <v>2597</v>
      </c>
      <c r="J601" t="s">
        <v>36</v>
      </c>
      <c r="K601" t="s">
        <v>37</v>
      </c>
      <c r="L601">
        <v>1423720800</v>
      </c>
      <c r="M601" s="9">
        <f t="shared" si="38"/>
        <v>42047.25</v>
      </c>
      <c r="N601">
        <v>1424412000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2044</v>
      </c>
      <c r="T601" t="s">
        <v>2045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7"/>
        <v>0.05</v>
      </c>
      <c r="G602" t="s">
        <v>14</v>
      </c>
      <c r="H602">
        <v>1</v>
      </c>
      <c r="I602">
        <f t="shared" si="36"/>
        <v>3</v>
      </c>
      <c r="J602" t="s">
        <v>40</v>
      </c>
      <c r="K602" t="s">
        <v>41</v>
      </c>
      <c r="L602">
        <v>1375160400</v>
      </c>
      <c r="M602" s="9">
        <f t="shared" si="38"/>
        <v>41485.208333333336</v>
      </c>
      <c r="N602">
        <v>1376197200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2036</v>
      </c>
      <c r="T602" t="s">
        <v>2037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7"/>
        <v>2.0663492063492064</v>
      </c>
      <c r="G603" t="s">
        <v>20</v>
      </c>
      <c r="H603">
        <v>194</v>
      </c>
      <c r="I603">
        <f t="shared" si="36"/>
        <v>6606</v>
      </c>
      <c r="J603" t="s">
        <v>21</v>
      </c>
      <c r="K603" t="s">
        <v>22</v>
      </c>
      <c r="L603">
        <v>1401426000</v>
      </c>
      <c r="M603" s="9">
        <f t="shared" si="38"/>
        <v>41789.208333333336</v>
      </c>
      <c r="N603">
        <v>1402894800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2040</v>
      </c>
      <c r="T603" t="s">
        <v>2049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7"/>
        <v>1.2823628691983122</v>
      </c>
      <c r="G604" t="s">
        <v>20</v>
      </c>
      <c r="H604">
        <v>1140</v>
      </c>
      <c r="I604">
        <f t="shared" si="36"/>
        <v>46158</v>
      </c>
      <c r="J604" t="s">
        <v>21</v>
      </c>
      <c r="K604" t="s">
        <v>22</v>
      </c>
      <c r="L604">
        <v>1433480400</v>
      </c>
      <c r="M604" s="9">
        <f t="shared" si="38"/>
        <v>42160.208333333328</v>
      </c>
      <c r="N604">
        <v>1434430800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2042</v>
      </c>
      <c r="T604" t="s">
        <v>2043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7"/>
        <v>1.1966037735849056</v>
      </c>
      <c r="G605" t="s">
        <v>20</v>
      </c>
      <c r="H605">
        <v>102</v>
      </c>
      <c r="I605">
        <f t="shared" si="36"/>
        <v>3222</v>
      </c>
      <c r="J605" t="s">
        <v>21</v>
      </c>
      <c r="K605" t="s">
        <v>22</v>
      </c>
      <c r="L605">
        <v>1555563600</v>
      </c>
      <c r="M605" s="9">
        <f t="shared" si="38"/>
        <v>43573.208333333328</v>
      </c>
      <c r="N605">
        <v>1557896400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2042</v>
      </c>
      <c r="T605" t="s">
        <v>2043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7"/>
        <v>1.7073055242390078</v>
      </c>
      <c r="G606" t="s">
        <v>20</v>
      </c>
      <c r="H606">
        <v>2857</v>
      </c>
      <c r="I606">
        <f t="shared" si="36"/>
        <v>77147.5</v>
      </c>
      <c r="J606" t="s">
        <v>21</v>
      </c>
      <c r="K606" t="s">
        <v>22</v>
      </c>
      <c r="L606">
        <v>1295676000</v>
      </c>
      <c r="M606" s="9">
        <f t="shared" si="38"/>
        <v>40565.25</v>
      </c>
      <c r="N606">
        <v>1297490400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2042</v>
      </c>
      <c r="T606" t="s">
        <v>2043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7"/>
        <v>1.8721212121212121</v>
      </c>
      <c r="G607" t="s">
        <v>20</v>
      </c>
      <c r="H607">
        <v>107</v>
      </c>
      <c r="I607">
        <f t="shared" si="36"/>
        <v>3142.5</v>
      </c>
      <c r="J607" t="s">
        <v>21</v>
      </c>
      <c r="K607" t="s">
        <v>22</v>
      </c>
      <c r="L607">
        <v>1443848400</v>
      </c>
      <c r="M607" s="9">
        <f t="shared" si="38"/>
        <v>42280.208333333328</v>
      </c>
      <c r="N607">
        <v>1447394400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2050</v>
      </c>
      <c r="T607" t="s">
        <v>2051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7"/>
        <v>1.8838235294117647</v>
      </c>
      <c r="G608" t="s">
        <v>20</v>
      </c>
      <c r="H608">
        <v>160</v>
      </c>
      <c r="I608">
        <f t="shared" si="36"/>
        <v>3282.5</v>
      </c>
      <c r="J608" t="s">
        <v>40</v>
      </c>
      <c r="K608" t="s">
        <v>41</v>
      </c>
      <c r="L608">
        <v>1457330400</v>
      </c>
      <c r="M608" s="9">
        <f t="shared" si="38"/>
        <v>42436.25</v>
      </c>
      <c r="N608">
        <v>1458277200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2038</v>
      </c>
      <c r="T608" t="s">
        <v>2039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7"/>
        <v>1.3129869186046512</v>
      </c>
      <c r="G609" t="s">
        <v>20</v>
      </c>
      <c r="H609">
        <v>2230</v>
      </c>
      <c r="I609">
        <f t="shared" si="36"/>
        <v>91448.5</v>
      </c>
      <c r="J609" t="s">
        <v>21</v>
      </c>
      <c r="K609" t="s">
        <v>22</v>
      </c>
      <c r="L609">
        <v>1395550800</v>
      </c>
      <c r="M609" s="9">
        <f t="shared" si="38"/>
        <v>41721.208333333336</v>
      </c>
      <c r="N609">
        <v>1395723600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2036</v>
      </c>
      <c r="T609" t="s">
        <v>2037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7"/>
        <v>2.8397435897435899</v>
      </c>
      <c r="G610" t="s">
        <v>20</v>
      </c>
      <c r="H610">
        <v>316</v>
      </c>
      <c r="I610">
        <f t="shared" si="36"/>
        <v>5695.5</v>
      </c>
      <c r="J610" t="s">
        <v>21</v>
      </c>
      <c r="K610" t="s">
        <v>22</v>
      </c>
      <c r="L610">
        <v>1551852000</v>
      </c>
      <c r="M610" s="9">
        <f t="shared" si="38"/>
        <v>43530.25</v>
      </c>
      <c r="N610">
        <v>1552197600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2038</v>
      </c>
      <c r="T610" t="s">
        <v>2061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7"/>
        <v>1.2041999999999999</v>
      </c>
      <c r="G611" t="s">
        <v>20</v>
      </c>
      <c r="H611">
        <v>117</v>
      </c>
      <c r="I611">
        <f t="shared" si="36"/>
        <v>6079.5</v>
      </c>
      <c r="J611" t="s">
        <v>21</v>
      </c>
      <c r="K611" t="s">
        <v>22</v>
      </c>
      <c r="L611">
        <v>1547618400</v>
      </c>
      <c r="M611" s="9">
        <f t="shared" si="38"/>
        <v>43481.25</v>
      </c>
      <c r="N611">
        <v>1549087200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2044</v>
      </c>
      <c r="T611" t="s">
        <v>2066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7"/>
        <v>4.1905607476635511</v>
      </c>
      <c r="G612" t="s">
        <v>20</v>
      </c>
      <c r="H612">
        <v>6406</v>
      </c>
      <c r="I612">
        <f t="shared" si="36"/>
        <v>92881</v>
      </c>
      <c r="J612" t="s">
        <v>21</v>
      </c>
      <c r="K612" t="s">
        <v>22</v>
      </c>
      <c r="L612">
        <v>1355637600</v>
      </c>
      <c r="M612" s="9">
        <f t="shared" si="38"/>
        <v>41259.25</v>
      </c>
      <c r="N612">
        <v>1356847200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2042</v>
      </c>
      <c r="T612" t="s">
        <v>2043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7"/>
        <v>0.13853658536585367</v>
      </c>
      <c r="G613" t="s">
        <v>74</v>
      </c>
      <c r="H613">
        <v>15</v>
      </c>
      <c r="I613">
        <f t="shared" si="36"/>
        <v>575.5</v>
      </c>
      <c r="J613" t="s">
        <v>21</v>
      </c>
      <c r="K613" t="s">
        <v>22</v>
      </c>
      <c r="L613">
        <v>1374728400</v>
      </c>
      <c r="M613" s="9">
        <f t="shared" si="38"/>
        <v>41480.208333333336</v>
      </c>
      <c r="N613">
        <v>1375765200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2042</v>
      </c>
      <c r="T613" t="s">
        <v>2043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7"/>
        <v>1.3943548387096774</v>
      </c>
      <c r="G614" t="s">
        <v>20</v>
      </c>
      <c r="H614">
        <v>192</v>
      </c>
      <c r="I614">
        <f t="shared" si="36"/>
        <v>4418.5</v>
      </c>
      <c r="J614" t="s">
        <v>21</v>
      </c>
      <c r="K614" t="s">
        <v>22</v>
      </c>
      <c r="L614">
        <v>1287810000</v>
      </c>
      <c r="M614" s="9">
        <f t="shared" si="38"/>
        <v>40474.208333333336</v>
      </c>
      <c r="N614">
        <v>1289800800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2038</v>
      </c>
      <c r="T614" t="s">
        <v>2046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7"/>
        <v>1.74</v>
      </c>
      <c r="G615" t="s">
        <v>20</v>
      </c>
      <c r="H615">
        <v>26</v>
      </c>
      <c r="I615">
        <f t="shared" si="36"/>
        <v>970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>
        <v>1504501200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2042</v>
      </c>
      <c r="T615" t="s">
        <v>2043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7"/>
        <v>1.5549056603773586</v>
      </c>
      <c r="G616" t="s">
        <v>20</v>
      </c>
      <c r="H616">
        <v>723</v>
      </c>
      <c r="I616">
        <f t="shared" si="36"/>
        <v>20964</v>
      </c>
      <c r="J616" t="s">
        <v>21</v>
      </c>
      <c r="K616" t="s">
        <v>22</v>
      </c>
      <c r="L616">
        <v>1484114400</v>
      </c>
      <c r="M616" s="9">
        <f t="shared" si="38"/>
        <v>42746.25</v>
      </c>
      <c r="N616">
        <v>1485669600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2042</v>
      </c>
      <c r="T616" t="s">
        <v>2043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7"/>
        <v>1.7044705882352942</v>
      </c>
      <c r="G617" t="s">
        <v>20</v>
      </c>
      <c r="H617">
        <v>170</v>
      </c>
      <c r="I617">
        <f t="shared" si="36"/>
        <v>7329</v>
      </c>
      <c r="J617" t="s">
        <v>107</v>
      </c>
      <c r="K617" t="s">
        <v>108</v>
      </c>
      <c r="L617">
        <v>1461906000</v>
      </c>
      <c r="M617" s="9">
        <f t="shared" si="38"/>
        <v>42489.208333333328</v>
      </c>
      <c r="N617">
        <v>1462770000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2042</v>
      </c>
      <c r="T617" t="s">
        <v>2043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7"/>
        <v>1.8951562500000001</v>
      </c>
      <c r="G618" t="s">
        <v>20</v>
      </c>
      <c r="H618">
        <v>238</v>
      </c>
      <c r="I618">
        <f t="shared" si="36"/>
        <v>6183.5</v>
      </c>
      <c r="J618" t="s">
        <v>40</v>
      </c>
      <c r="K618" t="s">
        <v>41</v>
      </c>
      <c r="L618">
        <v>1379653200</v>
      </c>
      <c r="M618" s="9">
        <f t="shared" si="38"/>
        <v>41537.208333333336</v>
      </c>
      <c r="N618">
        <v>1379739600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2038</v>
      </c>
      <c r="T618" t="s">
        <v>2048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7"/>
        <v>2.4971428571428573</v>
      </c>
      <c r="G619" t="s">
        <v>20</v>
      </c>
      <c r="H619">
        <v>55</v>
      </c>
      <c r="I619">
        <f t="shared" si="36"/>
        <v>1775.5</v>
      </c>
      <c r="J619" t="s">
        <v>21</v>
      </c>
      <c r="K619" t="s">
        <v>22</v>
      </c>
      <c r="L619">
        <v>1401858000</v>
      </c>
      <c r="M619" s="9">
        <f t="shared" si="38"/>
        <v>41794.208333333336</v>
      </c>
      <c r="N619">
        <v>1402722000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2042</v>
      </c>
      <c r="T619" t="s">
        <v>2043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7"/>
        <v>0.48860523665659616</v>
      </c>
      <c r="G620" t="s">
        <v>14</v>
      </c>
      <c r="H620">
        <v>1198</v>
      </c>
      <c r="I620">
        <f t="shared" si="36"/>
        <v>49117.5</v>
      </c>
      <c r="J620" t="s">
        <v>21</v>
      </c>
      <c r="K620" t="s">
        <v>22</v>
      </c>
      <c r="L620">
        <v>1367470800</v>
      </c>
      <c r="M620" s="9">
        <f t="shared" si="38"/>
        <v>41396.208333333336</v>
      </c>
      <c r="N620">
        <v>1369285200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2050</v>
      </c>
      <c r="T620" t="s">
        <v>2051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7"/>
        <v>0.28461970393057684</v>
      </c>
      <c r="G621" t="s">
        <v>14</v>
      </c>
      <c r="H621">
        <v>648</v>
      </c>
      <c r="I621">
        <f t="shared" si="36"/>
        <v>28202.5</v>
      </c>
      <c r="J621" t="s">
        <v>21</v>
      </c>
      <c r="K621" t="s">
        <v>22</v>
      </c>
      <c r="L621">
        <v>1304658000</v>
      </c>
      <c r="M621" s="9">
        <f t="shared" si="38"/>
        <v>40669.208333333336</v>
      </c>
      <c r="N621">
        <v>1304744400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2042</v>
      </c>
      <c r="T621" t="s">
        <v>2043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7"/>
        <v>2.6802325581395348</v>
      </c>
      <c r="G622" t="s">
        <v>20</v>
      </c>
      <c r="H622">
        <v>128</v>
      </c>
      <c r="I622">
        <f t="shared" si="36"/>
        <v>5826.5</v>
      </c>
      <c r="J622" t="s">
        <v>26</v>
      </c>
      <c r="K622" t="s">
        <v>27</v>
      </c>
      <c r="L622">
        <v>1467954000</v>
      </c>
      <c r="M622" s="9">
        <f t="shared" si="38"/>
        <v>42559.208333333328</v>
      </c>
      <c r="N622">
        <v>1468299600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2057</v>
      </c>
      <c r="T622" t="s">
        <v>2058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7"/>
        <v>6.1980078125000002</v>
      </c>
      <c r="G623" t="s">
        <v>20</v>
      </c>
      <c r="H623">
        <v>2144</v>
      </c>
      <c r="I623">
        <f t="shared" si="36"/>
        <v>80406.5</v>
      </c>
      <c r="J623" t="s">
        <v>21</v>
      </c>
      <c r="K623" t="s">
        <v>22</v>
      </c>
      <c r="L623">
        <v>1473742800</v>
      </c>
      <c r="M623" s="9">
        <f t="shared" si="38"/>
        <v>42626.208333333328</v>
      </c>
      <c r="N623">
        <v>1474174800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2042</v>
      </c>
      <c r="T623" t="s">
        <v>2043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7"/>
        <v>3.1301587301587303E-2</v>
      </c>
      <c r="G624" t="s">
        <v>14</v>
      </c>
      <c r="H624">
        <v>64</v>
      </c>
      <c r="I624">
        <f t="shared" si="36"/>
        <v>2990</v>
      </c>
      <c r="J624" t="s">
        <v>21</v>
      </c>
      <c r="K624" t="s">
        <v>22</v>
      </c>
      <c r="L624">
        <v>1523768400</v>
      </c>
      <c r="M624" s="9">
        <f t="shared" si="38"/>
        <v>43205.208333333328</v>
      </c>
      <c r="N624">
        <v>1526014800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2038</v>
      </c>
      <c r="T624" t="s">
        <v>2048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7"/>
        <v>1.5992152704135738</v>
      </c>
      <c r="G625" t="s">
        <v>20</v>
      </c>
      <c r="H625">
        <v>2693</v>
      </c>
      <c r="I625">
        <f t="shared" si="36"/>
        <v>76749.5</v>
      </c>
      <c r="J625" t="s">
        <v>40</v>
      </c>
      <c r="K625" t="s">
        <v>41</v>
      </c>
      <c r="L625">
        <v>1437022800</v>
      </c>
      <c r="M625" s="9">
        <f t="shared" si="38"/>
        <v>42201.208333333328</v>
      </c>
      <c r="N625">
        <v>1437454800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2042</v>
      </c>
      <c r="T625" t="s">
        <v>2043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7"/>
        <v>2.793921568627451</v>
      </c>
      <c r="G626" t="s">
        <v>20</v>
      </c>
      <c r="H626">
        <v>432</v>
      </c>
      <c r="I626">
        <f t="shared" si="36"/>
        <v>7340.5</v>
      </c>
      <c r="J626" t="s">
        <v>21</v>
      </c>
      <c r="K626" t="s">
        <v>22</v>
      </c>
      <c r="L626">
        <v>1422165600</v>
      </c>
      <c r="M626" s="9">
        <f t="shared" si="38"/>
        <v>42029.25</v>
      </c>
      <c r="N626">
        <v>1422684000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2057</v>
      </c>
      <c r="T626" t="s">
        <v>2058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7"/>
        <v>0.77373333333333338</v>
      </c>
      <c r="G627" t="s">
        <v>14</v>
      </c>
      <c r="H627">
        <v>62</v>
      </c>
      <c r="I627">
        <f t="shared" si="36"/>
        <v>2932.5</v>
      </c>
      <c r="J627" t="s">
        <v>21</v>
      </c>
      <c r="K627" t="s">
        <v>22</v>
      </c>
      <c r="L627">
        <v>1580104800</v>
      </c>
      <c r="M627" s="9">
        <f t="shared" si="38"/>
        <v>43857.25</v>
      </c>
      <c r="N627">
        <v>1581314400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2042</v>
      </c>
      <c r="T627" t="s">
        <v>2043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7"/>
        <v>2.0632812500000002</v>
      </c>
      <c r="G628" t="s">
        <v>20</v>
      </c>
      <c r="H628">
        <v>189</v>
      </c>
      <c r="I628">
        <f t="shared" si="36"/>
        <v>6697</v>
      </c>
      <c r="J628" t="s">
        <v>21</v>
      </c>
      <c r="K628" t="s">
        <v>22</v>
      </c>
      <c r="L628">
        <v>1285650000</v>
      </c>
      <c r="M628" s="9">
        <f t="shared" si="38"/>
        <v>40449.208333333336</v>
      </c>
      <c r="N628">
        <v>1286427600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2042</v>
      </c>
      <c r="T628" t="s">
        <v>2043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7"/>
        <v>6.9424999999999999</v>
      </c>
      <c r="G629" t="s">
        <v>20</v>
      </c>
      <c r="H629">
        <v>154</v>
      </c>
      <c r="I629">
        <f t="shared" si="36"/>
        <v>5631</v>
      </c>
      <c r="J629" t="s">
        <v>40</v>
      </c>
      <c r="K629" t="s">
        <v>41</v>
      </c>
      <c r="L629">
        <v>1276664400</v>
      </c>
      <c r="M629" s="9">
        <f t="shared" si="38"/>
        <v>40345.208333333336</v>
      </c>
      <c r="N629">
        <v>1278738000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2036</v>
      </c>
      <c r="T629" t="s">
        <v>2037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7"/>
        <v>1.5178947368421052</v>
      </c>
      <c r="G630" t="s">
        <v>20</v>
      </c>
      <c r="H630">
        <v>96</v>
      </c>
      <c r="I630">
        <f t="shared" si="36"/>
        <v>1490</v>
      </c>
      <c r="J630" t="s">
        <v>21</v>
      </c>
      <c r="K630" t="s">
        <v>22</v>
      </c>
      <c r="L630">
        <v>1286168400</v>
      </c>
      <c r="M630" s="9">
        <f t="shared" si="38"/>
        <v>40455.208333333336</v>
      </c>
      <c r="N630">
        <v>1286427600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2038</v>
      </c>
      <c r="T630" t="s">
        <v>2048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7"/>
        <v>0.64582072176949945</v>
      </c>
      <c r="G631" t="s">
        <v>14</v>
      </c>
      <c r="H631">
        <v>750</v>
      </c>
      <c r="I631">
        <f t="shared" si="36"/>
        <v>28113</v>
      </c>
      <c r="J631" t="s">
        <v>21</v>
      </c>
      <c r="K631" t="s">
        <v>22</v>
      </c>
      <c r="L631">
        <v>1467781200</v>
      </c>
      <c r="M631" s="9">
        <f t="shared" si="38"/>
        <v>42557.208333333328</v>
      </c>
      <c r="N631">
        <v>1467954000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2042</v>
      </c>
      <c r="T631" t="s">
        <v>2043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7"/>
        <v>0.62873684210526315</v>
      </c>
      <c r="G632" t="s">
        <v>74</v>
      </c>
      <c r="H632">
        <v>87</v>
      </c>
      <c r="I632">
        <f t="shared" si="36"/>
        <v>3030</v>
      </c>
      <c r="J632" t="s">
        <v>21</v>
      </c>
      <c r="K632" t="s">
        <v>22</v>
      </c>
      <c r="L632">
        <v>1556686800</v>
      </c>
      <c r="M632" s="9">
        <f t="shared" si="38"/>
        <v>43586.208333333328</v>
      </c>
      <c r="N632">
        <v>1557637200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2042</v>
      </c>
      <c r="T632" t="s">
        <v>2043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7"/>
        <v>3.1039864864864866</v>
      </c>
      <c r="G633" t="s">
        <v>20</v>
      </c>
      <c r="H633">
        <v>3063</v>
      </c>
      <c r="I633">
        <f t="shared" si="36"/>
        <v>93409.5</v>
      </c>
      <c r="J633" t="s">
        <v>21</v>
      </c>
      <c r="K633" t="s">
        <v>22</v>
      </c>
      <c r="L633">
        <v>1553576400</v>
      </c>
      <c r="M633" s="9">
        <f t="shared" si="38"/>
        <v>43550.208333333328</v>
      </c>
      <c r="N633">
        <v>1553922000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2042</v>
      </c>
      <c r="T633" t="s">
        <v>2043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7"/>
        <v>0.42859916782246882</v>
      </c>
      <c r="G634" t="s">
        <v>47</v>
      </c>
      <c r="H634">
        <v>278</v>
      </c>
      <c r="I634">
        <f t="shared" si="36"/>
        <v>15590</v>
      </c>
      <c r="J634" t="s">
        <v>21</v>
      </c>
      <c r="K634" t="s">
        <v>22</v>
      </c>
      <c r="L634">
        <v>1414904400</v>
      </c>
      <c r="M634" s="9">
        <f t="shared" si="38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2042</v>
      </c>
      <c r="T634" t="s">
        <v>2043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7"/>
        <v>0.83119402985074631</v>
      </c>
      <c r="G635" t="s">
        <v>14</v>
      </c>
      <c r="H635">
        <v>105</v>
      </c>
      <c r="I635">
        <f t="shared" si="36"/>
        <v>2837</v>
      </c>
      <c r="J635" t="s">
        <v>21</v>
      </c>
      <c r="K635" t="s">
        <v>22</v>
      </c>
      <c r="L635">
        <v>1446876000</v>
      </c>
      <c r="M635" s="9">
        <f t="shared" si="38"/>
        <v>42315.25</v>
      </c>
      <c r="N635">
        <v>1447221600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2044</v>
      </c>
      <c r="T635" t="s">
        <v>2052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7"/>
        <v>0.78531302876480547</v>
      </c>
      <c r="G636" t="s">
        <v>74</v>
      </c>
      <c r="H636">
        <v>1658</v>
      </c>
      <c r="I636">
        <f t="shared" si="36"/>
        <v>47241</v>
      </c>
      <c r="J636" t="s">
        <v>21</v>
      </c>
      <c r="K636" t="s">
        <v>22</v>
      </c>
      <c r="L636">
        <v>1490418000</v>
      </c>
      <c r="M636" s="9">
        <f t="shared" si="38"/>
        <v>42819.208333333328</v>
      </c>
      <c r="N636">
        <v>1491627600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2044</v>
      </c>
      <c r="T636" t="s">
        <v>2063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7"/>
        <v>1.1409352517985611</v>
      </c>
      <c r="G637" t="s">
        <v>20</v>
      </c>
      <c r="H637">
        <v>2266</v>
      </c>
      <c r="I637">
        <f t="shared" si="36"/>
        <v>80428</v>
      </c>
      <c r="J637" t="s">
        <v>21</v>
      </c>
      <c r="K637" t="s">
        <v>22</v>
      </c>
      <c r="L637">
        <v>1360389600</v>
      </c>
      <c r="M637" s="9">
        <f t="shared" si="38"/>
        <v>41314.25</v>
      </c>
      <c r="N637">
        <v>1363150800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2044</v>
      </c>
      <c r="T637" t="s">
        <v>2063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7"/>
        <v>0.64537683358624176</v>
      </c>
      <c r="G638" t="s">
        <v>14</v>
      </c>
      <c r="H638">
        <v>2604</v>
      </c>
      <c r="I638">
        <f t="shared" si="36"/>
        <v>65097.5</v>
      </c>
      <c r="J638" t="s">
        <v>36</v>
      </c>
      <c r="K638" t="s">
        <v>37</v>
      </c>
      <c r="L638">
        <v>1326866400</v>
      </c>
      <c r="M638" s="9">
        <f t="shared" si="38"/>
        <v>40926.25</v>
      </c>
      <c r="N638">
        <v>1330754400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2044</v>
      </c>
      <c r="T638" t="s">
        <v>2052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7"/>
        <v>0.79411764705882348</v>
      </c>
      <c r="G639" t="s">
        <v>14</v>
      </c>
      <c r="H639">
        <v>65</v>
      </c>
      <c r="I639">
        <f t="shared" si="36"/>
        <v>3407.5</v>
      </c>
      <c r="J639" t="s">
        <v>21</v>
      </c>
      <c r="K639" t="s">
        <v>22</v>
      </c>
      <c r="L639">
        <v>1479103200</v>
      </c>
      <c r="M639" s="9">
        <f t="shared" si="38"/>
        <v>42688.25</v>
      </c>
      <c r="N639">
        <v>1479794400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2042</v>
      </c>
      <c r="T639" t="s">
        <v>2043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7"/>
        <v>0.11419117647058824</v>
      </c>
      <c r="G640" t="s">
        <v>14</v>
      </c>
      <c r="H640">
        <v>94</v>
      </c>
      <c r="I640">
        <f t="shared" si="36"/>
        <v>4706</v>
      </c>
      <c r="J640" t="s">
        <v>21</v>
      </c>
      <c r="K640" t="s">
        <v>22</v>
      </c>
      <c r="L640">
        <v>1280206800</v>
      </c>
      <c r="M640" s="9">
        <f t="shared" si="38"/>
        <v>40386.208333333336</v>
      </c>
      <c r="N640">
        <v>1281243600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2042</v>
      </c>
      <c r="T640" t="s">
        <v>2043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7"/>
        <v>0.56186046511627907</v>
      </c>
      <c r="G641" t="s">
        <v>47</v>
      </c>
      <c r="H641">
        <v>45</v>
      </c>
      <c r="I641">
        <f t="shared" si="36"/>
        <v>2438.5</v>
      </c>
      <c r="J641" t="s">
        <v>21</v>
      </c>
      <c r="K641" t="s">
        <v>22</v>
      </c>
      <c r="L641">
        <v>1532754000</v>
      </c>
      <c r="M641" s="9">
        <f t="shared" si="38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2044</v>
      </c>
      <c r="T641" t="s">
        <v>2047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7"/>
        <v>0.16501669449081802</v>
      </c>
      <c r="G642" t="s">
        <v>14</v>
      </c>
      <c r="H642">
        <v>257</v>
      </c>
      <c r="I642">
        <f t="shared" ref="I642:I705" si="40">AVERAGE(E642,H642)</f>
        <v>10013</v>
      </c>
      <c r="J642" t="s">
        <v>21</v>
      </c>
      <c r="K642" t="s">
        <v>22</v>
      </c>
      <c r="L642">
        <v>1453096800</v>
      </c>
      <c r="M642" s="9">
        <f t="shared" si="38"/>
        <v>42387.25</v>
      </c>
      <c r="N642">
        <v>1453356000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2042</v>
      </c>
      <c r="T642" t="s">
        <v>2043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1">(E643/D643)</f>
        <v>1.1996808510638297</v>
      </c>
      <c r="G643" t="s">
        <v>20</v>
      </c>
      <c r="H643">
        <v>194</v>
      </c>
      <c r="I643">
        <f t="shared" si="40"/>
        <v>5735.5</v>
      </c>
      <c r="J643" t="s">
        <v>98</v>
      </c>
      <c r="K643" t="s">
        <v>99</v>
      </c>
      <c r="L643">
        <v>1487570400</v>
      </c>
      <c r="M643" s="9">
        <f t="shared" ref="M643:M706" si="42">(((L643/60)/60)/24)+DATE(1970,1,1)</f>
        <v>42786.25</v>
      </c>
      <c r="N643">
        <v>1489986000</v>
      </c>
      <c r="O643" s="9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2042</v>
      </c>
      <c r="T643" t="s">
        <v>2043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1"/>
        <v>1.4545652173913044</v>
      </c>
      <c r="G644" t="s">
        <v>20</v>
      </c>
      <c r="H644">
        <v>129</v>
      </c>
      <c r="I644">
        <f t="shared" si="40"/>
        <v>6755.5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>
        <v>1545804000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2040</v>
      </c>
      <c r="T644" t="s">
        <v>2049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1"/>
        <v>2.2138255033557046</v>
      </c>
      <c r="G645" t="s">
        <v>20</v>
      </c>
      <c r="H645">
        <v>375</v>
      </c>
      <c r="I645">
        <f t="shared" si="40"/>
        <v>16680.5</v>
      </c>
      <c r="J645" t="s">
        <v>21</v>
      </c>
      <c r="K645" t="s">
        <v>22</v>
      </c>
      <c r="L645">
        <v>1488348000</v>
      </c>
      <c r="M645" s="9">
        <f t="shared" si="42"/>
        <v>42795.25</v>
      </c>
      <c r="N645">
        <v>1489899600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2042</v>
      </c>
      <c r="T645" t="s">
        <v>2043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1"/>
        <v>0.48396694214876035</v>
      </c>
      <c r="G646" t="s">
        <v>14</v>
      </c>
      <c r="H646">
        <v>2928</v>
      </c>
      <c r="I646">
        <f t="shared" si="40"/>
        <v>42456</v>
      </c>
      <c r="J646" t="s">
        <v>15</v>
      </c>
      <c r="K646" t="s">
        <v>16</v>
      </c>
      <c r="L646">
        <v>1545112800</v>
      </c>
      <c r="M646" s="9">
        <f t="shared" si="42"/>
        <v>43452.25</v>
      </c>
      <c r="N646">
        <v>1546495200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2042</v>
      </c>
      <c r="T646" t="s">
        <v>2043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1"/>
        <v>0.92911504424778757</v>
      </c>
      <c r="G647" t="s">
        <v>14</v>
      </c>
      <c r="H647">
        <v>4697</v>
      </c>
      <c r="I647">
        <f t="shared" si="40"/>
        <v>91590</v>
      </c>
      <c r="J647" t="s">
        <v>21</v>
      </c>
      <c r="K647" t="s">
        <v>22</v>
      </c>
      <c r="L647">
        <v>1537938000</v>
      </c>
      <c r="M647" s="9">
        <f t="shared" si="42"/>
        <v>43369.208333333328</v>
      </c>
      <c r="N647">
        <v>1539752400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2038</v>
      </c>
      <c r="T647" t="s">
        <v>2039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1"/>
        <v>0.88599797365754818</v>
      </c>
      <c r="G648" t="s">
        <v>14</v>
      </c>
      <c r="H648">
        <v>2915</v>
      </c>
      <c r="I648">
        <f t="shared" si="40"/>
        <v>45181.5</v>
      </c>
      <c r="J648" t="s">
        <v>21</v>
      </c>
      <c r="K648" t="s">
        <v>22</v>
      </c>
      <c r="L648">
        <v>1363150800</v>
      </c>
      <c r="M648" s="9">
        <f t="shared" si="42"/>
        <v>41346.208333333336</v>
      </c>
      <c r="N648">
        <v>1364101200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2053</v>
      </c>
      <c r="T648" t="s">
        <v>2054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1"/>
        <v>0.41399999999999998</v>
      </c>
      <c r="G649" t="s">
        <v>14</v>
      </c>
      <c r="H649">
        <v>18</v>
      </c>
      <c r="I649">
        <f t="shared" si="40"/>
        <v>940.5</v>
      </c>
      <c r="J649" t="s">
        <v>21</v>
      </c>
      <c r="K649" t="s">
        <v>22</v>
      </c>
      <c r="L649">
        <v>1523250000</v>
      </c>
      <c r="M649" s="9">
        <f t="shared" si="42"/>
        <v>43199.208333333328</v>
      </c>
      <c r="N649">
        <v>1525323600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2050</v>
      </c>
      <c r="T649" t="s">
        <v>2062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1"/>
        <v>0.63056795131845844</v>
      </c>
      <c r="G650" t="s">
        <v>74</v>
      </c>
      <c r="H650">
        <v>723</v>
      </c>
      <c r="I650">
        <f t="shared" si="40"/>
        <v>31448.5</v>
      </c>
      <c r="J650" t="s">
        <v>21</v>
      </c>
      <c r="K650" t="s">
        <v>22</v>
      </c>
      <c r="L650">
        <v>1499317200</v>
      </c>
      <c r="M650" s="9">
        <f t="shared" si="42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2036</v>
      </c>
      <c r="T650" t="s">
        <v>2037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1"/>
        <v>0.48482333607230893</v>
      </c>
      <c r="G651" t="s">
        <v>14</v>
      </c>
      <c r="H651">
        <v>602</v>
      </c>
      <c r="I651">
        <f t="shared" si="40"/>
        <v>29802.5</v>
      </c>
      <c r="J651" t="s">
        <v>98</v>
      </c>
      <c r="K651" t="s">
        <v>99</v>
      </c>
      <c r="L651">
        <v>1287550800</v>
      </c>
      <c r="M651" s="9">
        <f t="shared" si="42"/>
        <v>40471.208333333336</v>
      </c>
      <c r="N651">
        <v>1288501200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2042</v>
      </c>
      <c r="T651" t="s">
        <v>2043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1"/>
        <v>0.02</v>
      </c>
      <c r="G652" t="s">
        <v>14</v>
      </c>
      <c r="H652">
        <v>1</v>
      </c>
      <c r="I652">
        <f t="shared" si="40"/>
        <v>1.5</v>
      </c>
      <c r="J652" t="s">
        <v>21</v>
      </c>
      <c r="K652" t="s">
        <v>22</v>
      </c>
      <c r="L652">
        <v>1404795600</v>
      </c>
      <c r="M652" s="9">
        <f t="shared" si="42"/>
        <v>41828.208333333336</v>
      </c>
      <c r="N652">
        <v>1407128400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2038</v>
      </c>
      <c r="T652" t="s">
        <v>2061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1"/>
        <v>0.88479410269445857</v>
      </c>
      <c r="G653" t="s">
        <v>14</v>
      </c>
      <c r="H653">
        <v>3868</v>
      </c>
      <c r="I653">
        <f t="shared" si="40"/>
        <v>88953.5</v>
      </c>
      <c r="J653" t="s">
        <v>107</v>
      </c>
      <c r="K653" t="s">
        <v>108</v>
      </c>
      <c r="L653">
        <v>1393048800</v>
      </c>
      <c r="M653" s="9">
        <f t="shared" si="42"/>
        <v>41692.25</v>
      </c>
      <c r="N653">
        <v>1394344800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2044</v>
      </c>
      <c r="T653" t="s">
        <v>2055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1"/>
        <v>1.2684</v>
      </c>
      <c r="G654" t="s">
        <v>20</v>
      </c>
      <c r="H654">
        <v>409</v>
      </c>
      <c r="I654">
        <f t="shared" si="40"/>
        <v>6546.5</v>
      </c>
      <c r="J654" t="s">
        <v>21</v>
      </c>
      <c r="K654" t="s">
        <v>22</v>
      </c>
      <c r="L654">
        <v>1470373200</v>
      </c>
      <c r="M654" s="9">
        <f t="shared" si="42"/>
        <v>42587.208333333328</v>
      </c>
      <c r="N654">
        <v>1474088400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2040</v>
      </c>
      <c r="T654" t="s">
        <v>2041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1"/>
        <v>23.388333333333332</v>
      </c>
      <c r="G655" t="s">
        <v>20</v>
      </c>
      <c r="H655">
        <v>234</v>
      </c>
      <c r="I655">
        <f t="shared" si="40"/>
        <v>7133.5</v>
      </c>
      <c r="J655" t="s">
        <v>21</v>
      </c>
      <c r="K655" t="s">
        <v>22</v>
      </c>
      <c r="L655">
        <v>1460091600</v>
      </c>
      <c r="M655" s="9">
        <f t="shared" si="42"/>
        <v>42468.208333333328</v>
      </c>
      <c r="N655">
        <v>1460264400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2040</v>
      </c>
      <c r="T655" t="s">
        <v>2041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1"/>
        <v>5.0838857142857146</v>
      </c>
      <c r="G656" t="s">
        <v>20</v>
      </c>
      <c r="H656">
        <v>3016</v>
      </c>
      <c r="I656">
        <f t="shared" si="40"/>
        <v>90476</v>
      </c>
      <c r="J656" t="s">
        <v>21</v>
      </c>
      <c r="K656" t="s">
        <v>22</v>
      </c>
      <c r="L656">
        <v>1440392400</v>
      </c>
      <c r="M656" s="9">
        <f t="shared" si="42"/>
        <v>42240.208333333328</v>
      </c>
      <c r="N656">
        <v>1440824400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2038</v>
      </c>
      <c r="T656" t="s">
        <v>2060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1"/>
        <v>1.9147826086956521</v>
      </c>
      <c r="G657" t="s">
        <v>20</v>
      </c>
      <c r="H657">
        <v>264</v>
      </c>
      <c r="I657">
        <f t="shared" si="40"/>
        <v>6738</v>
      </c>
      <c r="J657" t="s">
        <v>21</v>
      </c>
      <c r="K657" t="s">
        <v>22</v>
      </c>
      <c r="L657">
        <v>1488434400</v>
      </c>
      <c r="M657" s="9">
        <f t="shared" si="42"/>
        <v>42796.25</v>
      </c>
      <c r="N657">
        <v>1489554000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2057</v>
      </c>
      <c r="T657" t="s">
        <v>2058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1"/>
        <v>0.42127533783783783</v>
      </c>
      <c r="G658" t="s">
        <v>14</v>
      </c>
      <c r="H658">
        <v>504</v>
      </c>
      <c r="I658">
        <f t="shared" si="40"/>
        <v>25191.5</v>
      </c>
      <c r="J658" t="s">
        <v>26</v>
      </c>
      <c r="K658" t="s">
        <v>27</v>
      </c>
      <c r="L658">
        <v>1514440800</v>
      </c>
      <c r="M658" s="9">
        <f t="shared" si="42"/>
        <v>43097.25</v>
      </c>
      <c r="N658">
        <v>1514872800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2036</v>
      </c>
      <c r="T658" t="s">
        <v>2037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1"/>
        <v>8.2400000000000001E-2</v>
      </c>
      <c r="G659" t="s">
        <v>14</v>
      </c>
      <c r="H659">
        <v>14</v>
      </c>
      <c r="I659">
        <f t="shared" si="40"/>
        <v>419</v>
      </c>
      <c r="J659" t="s">
        <v>21</v>
      </c>
      <c r="K659" t="s">
        <v>22</v>
      </c>
      <c r="L659">
        <v>1514354400</v>
      </c>
      <c r="M659" s="9">
        <f t="shared" si="42"/>
        <v>43096.25</v>
      </c>
      <c r="N659">
        <v>1515736800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2044</v>
      </c>
      <c r="T659" t="s">
        <v>2066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1"/>
        <v>0.60064638783269964</v>
      </c>
      <c r="G660" t="s">
        <v>74</v>
      </c>
      <c r="H660">
        <v>390</v>
      </c>
      <c r="I660">
        <f t="shared" si="40"/>
        <v>15992</v>
      </c>
      <c r="J660" t="s">
        <v>21</v>
      </c>
      <c r="K660" t="s">
        <v>22</v>
      </c>
      <c r="L660">
        <v>1440910800</v>
      </c>
      <c r="M660" s="9">
        <f t="shared" si="42"/>
        <v>42246.208333333328</v>
      </c>
      <c r="N660">
        <v>1442898000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2038</v>
      </c>
      <c r="T660" t="s">
        <v>2039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1"/>
        <v>0.47232808616404309</v>
      </c>
      <c r="G661" t="s">
        <v>14</v>
      </c>
      <c r="H661">
        <v>750</v>
      </c>
      <c r="I661">
        <f t="shared" si="40"/>
        <v>28880</v>
      </c>
      <c r="J661" t="s">
        <v>40</v>
      </c>
      <c r="K661" t="s">
        <v>41</v>
      </c>
      <c r="L661">
        <v>1296108000</v>
      </c>
      <c r="M661" s="9">
        <f t="shared" si="42"/>
        <v>40570.25</v>
      </c>
      <c r="N661">
        <v>1296194400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2044</v>
      </c>
      <c r="T661" t="s">
        <v>2045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1"/>
        <v>0.81736263736263737</v>
      </c>
      <c r="G662" t="s">
        <v>14</v>
      </c>
      <c r="H662">
        <v>77</v>
      </c>
      <c r="I662">
        <f t="shared" si="40"/>
        <v>3757.5</v>
      </c>
      <c r="J662" t="s">
        <v>21</v>
      </c>
      <c r="K662" t="s">
        <v>22</v>
      </c>
      <c r="L662">
        <v>1440133200</v>
      </c>
      <c r="M662" s="9">
        <f t="shared" si="42"/>
        <v>42237.208333333328</v>
      </c>
      <c r="N662">
        <v>1440910800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2042</v>
      </c>
      <c r="T662" t="s">
        <v>2043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1"/>
        <v>0.54187265917603</v>
      </c>
      <c r="G663" t="s">
        <v>14</v>
      </c>
      <c r="H663">
        <v>752</v>
      </c>
      <c r="I663">
        <f t="shared" si="40"/>
        <v>29312</v>
      </c>
      <c r="J663" t="s">
        <v>36</v>
      </c>
      <c r="K663" t="s">
        <v>37</v>
      </c>
      <c r="L663">
        <v>1332910800</v>
      </c>
      <c r="M663" s="9">
        <f t="shared" si="42"/>
        <v>40996.208333333336</v>
      </c>
      <c r="N663">
        <v>1335502800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2038</v>
      </c>
      <c r="T663" t="s">
        <v>2061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1"/>
        <v>0.97868131868131869</v>
      </c>
      <c r="G664" t="s">
        <v>14</v>
      </c>
      <c r="H664">
        <v>131</v>
      </c>
      <c r="I664">
        <f t="shared" si="40"/>
        <v>4518.5</v>
      </c>
      <c r="J664" t="s">
        <v>21</v>
      </c>
      <c r="K664" t="s">
        <v>22</v>
      </c>
      <c r="L664">
        <v>1544335200</v>
      </c>
      <c r="M664" s="9">
        <f t="shared" si="42"/>
        <v>43443.25</v>
      </c>
      <c r="N664">
        <v>1544680800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2042</v>
      </c>
      <c r="T664" t="s">
        <v>2043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1"/>
        <v>0.77239999999999998</v>
      </c>
      <c r="G665" t="s">
        <v>14</v>
      </c>
      <c r="H665">
        <v>87</v>
      </c>
      <c r="I665">
        <f t="shared" si="40"/>
        <v>3905.5</v>
      </c>
      <c r="J665" t="s">
        <v>21</v>
      </c>
      <c r="K665" t="s">
        <v>22</v>
      </c>
      <c r="L665">
        <v>1286427600</v>
      </c>
      <c r="M665" s="9">
        <f t="shared" si="42"/>
        <v>40458.208333333336</v>
      </c>
      <c r="N665">
        <v>1288414800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2042</v>
      </c>
      <c r="T665" t="s">
        <v>2043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1"/>
        <v>0.33464735516372796</v>
      </c>
      <c r="G666" t="s">
        <v>14</v>
      </c>
      <c r="H666">
        <v>1063</v>
      </c>
      <c r="I666">
        <f t="shared" si="40"/>
        <v>13817</v>
      </c>
      <c r="J666" t="s">
        <v>21</v>
      </c>
      <c r="K666" t="s">
        <v>22</v>
      </c>
      <c r="L666">
        <v>1329717600</v>
      </c>
      <c r="M666" s="9">
        <f t="shared" si="42"/>
        <v>40959.25</v>
      </c>
      <c r="N666">
        <v>1330581600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2038</v>
      </c>
      <c r="T666" t="s">
        <v>2061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1"/>
        <v>2.3958823529411766</v>
      </c>
      <c r="G667" t="s">
        <v>20</v>
      </c>
      <c r="H667">
        <v>272</v>
      </c>
      <c r="I667">
        <f t="shared" si="40"/>
        <v>6245.5</v>
      </c>
      <c r="J667" t="s">
        <v>21</v>
      </c>
      <c r="K667" t="s">
        <v>22</v>
      </c>
      <c r="L667">
        <v>1310187600</v>
      </c>
      <c r="M667" s="9">
        <f t="shared" si="42"/>
        <v>40733.208333333336</v>
      </c>
      <c r="N667">
        <v>1311397200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2044</v>
      </c>
      <c r="T667" t="s">
        <v>2045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1"/>
        <v>0.64032258064516134</v>
      </c>
      <c r="G668" t="s">
        <v>74</v>
      </c>
      <c r="H668">
        <v>25</v>
      </c>
      <c r="I668">
        <f t="shared" si="40"/>
        <v>1005</v>
      </c>
      <c r="J668" t="s">
        <v>21</v>
      </c>
      <c r="K668" t="s">
        <v>22</v>
      </c>
      <c r="L668">
        <v>1377838800</v>
      </c>
      <c r="M668" s="9">
        <f t="shared" si="42"/>
        <v>41516.208333333336</v>
      </c>
      <c r="N668">
        <v>1378357200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2042</v>
      </c>
      <c r="T668" t="s">
        <v>2043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1"/>
        <v>1.7615942028985507</v>
      </c>
      <c r="G669" t="s">
        <v>20</v>
      </c>
      <c r="H669">
        <v>419</v>
      </c>
      <c r="I669">
        <f t="shared" si="40"/>
        <v>6287</v>
      </c>
      <c r="J669" t="s">
        <v>21</v>
      </c>
      <c r="K669" t="s">
        <v>22</v>
      </c>
      <c r="L669">
        <v>1410325200</v>
      </c>
      <c r="M669" s="9">
        <f t="shared" si="42"/>
        <v>41892.208333333336</v>
      </c>
      <c r="N669">
        <v>1411102800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2067</v>
      </c>
      <c r="T669" t="s">
        <v>2068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1"/>
        <v>0.20338181818181819</v>
      </c>
      <c r="G670" t="s">
        <v>14</v>
      </c>
      <c r="H670">
        <v>76</v>
      </c>
      <c r="I670">
        <f t="shared" si="40"/>
        <v>2834.5</v>
      </c>
      <c r="J670" t="s">
        <v>21</v>
      </c>
      <c r="K670" t="s">
        <v>22</v>
      </c>
      <c r="L670">
        <v>1343797200</v>
      </c>
      <c r="M670" s="9">
        <f t="shared" si="42"/>
        <v>41122.208333333336</v>
      </c>
      <c r="N670">
        <v>1344834000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2042</v>
      </c>
      <c r="T670" t="s">
        <v>2043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1"/>
        <v>3.5864754098360656</v>
      </c>
      <c r="G671" t="s">
        <v>20</v>
      </c>
      <c r="H671">
        <v>1621</v>
      </c>
      <c r="I671">
        <f t="shared" si="40"/>
        <v>88320.5</v>
      </c>
      <c r="J671" t="s">
        <v>107</v>
      </c>
      <c r="K671" t="s">
        <v>108</v>
      </c>
      <c r="L671">
        <v>1498453200</v>
      </c>
      <c r="M671" s="9">
        <f t="shared" si="42"/>
        <v>42912.208333333328</v>
      </c>
      <c r="N671">
        <v>1499230800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2042</v>
      </c>
      <c r="T671" t="s">
        <v>2043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1"/>
        <v>4.6885802469135802</v>
      </c>
      <c r="G672" t="s">
        <v>20</v>
      </c>
      <c r="H672">
        <v>1101</v>
      </c>
      <c r="I672">
        <f t="shared" si="40"/>
        <v>38528</v>
      </c>
      <c r="J672" t="s">
        <v>21</v>
      </c>
      <c r="K672" t="s">
        <v>22</v>
      </c>
      <c r="L672">
        <v>1456380000</v>
      </c>
      <c r="M672" s="9">
        <f t="shared" si="42"/>
        <v>42425.25</v>
      </c>
      <c r="N672">
        <v>1457416800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2038</v>
      </c>
      <c r="T672" t="s">
        <v>2048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1"/>
        <v>1.220563524590164</v>
      </c>
      <c r="G673" t="s">
        <v>20</v>
      </c>
      <c r="H673">
        <v>1073</v>
      </c>
      <c r="I673">
        <f t="shared" si="40"/>
        <v>60100</v>
      </c>
      <c r="J673" t="s">
        <v>21</v>
      </c>
      <c r="K673" t="s">
        <v>22</v>
      </c>
      <c r="L673">
        <v>1280552400</v>
      </c>
      <c r="M673" s="9">
        <f t="shared" si="42"/>
        <v>40390.208333333336</v>
      </c>
      <c r="N673">
        <v>1280898000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2042</v>
      </c>
      <c r="T673" t="s">
        <v>2043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1"/>
        <v>0.55931783729156137</v>
      </c>
      <c r="G674" t="s">
        <v>14</v>
      </c>
      <c r="H674">
        <v>4428</v>
      </c>
      <c r="I674">
        <f t="shared" si="40"/>
        <v>57558.5</v>
      </c>
      <c r="J674" t="s">
        <v>26</v>
      </c>
      <c r="K674" t="s">
        <v>27</v>
      </c>
      <c r="L674">
        <v>1521608400</v>
      </c>
      <c r="M674" s="9">
        <f t="shared" si="42"/>
        <v>43180.208333333328</v>
      </c>
      <c r="N674">
        <v>1522472400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2042</v>
      </c>
      <c r="T674" t="s">
        <v>2043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1"/>
        <v>0.43660714285714286</v>
      </c>
      <c r="G675" t="s">
        <v>14</v>
      </c>
      <c r="H675">
        <v>58</v>
      </c>
      <c r="I675">
        <f t="shared" si="40"/>
        <v>1251.5</v>
      </c>
      <c r="J675" t="s">
        <v>107</v>
      </c>
      <c r="K675" t="s">
        <v>108</v>
      </c>
      <c r="L675">
        <v>1460696400</v>
      </c>
      <c r="M675" s="9">
        <f t="shared" si="42"/>
        <v>42475.208333333328</v>
      </c>
      <c r="N675">
        <v>1462510800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2038</v>
      </c>
      <c r="T675" t="s">
        <v>2048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1"/>
        <v>0.33538371411833628</v>
      </c>
      <c r="G676" t="s">
        <v>74</v>
      </c>
      <c r="H676">
        <v>1218</v>
      </c>
      <c r="I676">
        <f t="shared" si="40"/>
        <v>29234</v>
      </c>
      <c r="J676" t="s">
        <v>21</v>
      </c>
      <c r="K676" t="s">
        <v>22</v>
      </c>
      <c r="L676">
        <v>1313730000</v>
      </c>
      <c r="M676" s="9">
        <f t="shared" si="42"/>
        <v>40774.208333333336</v>
      </c>
      <c r="N676">
        <v>1317790800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2057</v>
      </c>
      <c r="T676" t="s">
        <v>2058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1"/>
        <v>1.2297938144329896</v>
      </c>
      <c r="G677" t="s">
        <v>20</v>
      </c>
      <c r="H677">
        <v>331</v>
      </c>
      <c r="I677">
        <f t="shared" si="40"/>
        <v>6130</v>
      </c>
      <c r="J677" t="s">
        <v>21</v>
      </c>
      <c r="K677" t="s">
        <v>22</v>
      </c>
      <c r="L677">
        <v>1568178000</v>
      </c>
      <c r="M677" s="9">
        <f t="shared" si="42"/>
        <v>43719.208333333328</v>
      </c>
      <c r="N677">
        <v>1568782800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2067</v>
      </c>
      <c r="T677" t="s">
        <v>2068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1"/>
        <v>1.8974959871589085</v>
      </c>
      <c r="G678" t="s">
        <v>20</v>
      </c>
      <c r="H678">
        <v>1170</v>
      </c>
      <c r="I678">
        <f t="shared" si="40"/>
        <v>59692</v>
      </c>
      <c r="J678" t="s">
        <v>21</v>
      </c>
      <c r="K678" t="s">
        <v>22</v>
      </c>
      <c r="L678">
        <v>1348635600</v>
      </c>
      <c r="M678" s="9">
        <f t="shared" si="42"/>
        <v>41178.208333333336</v>
      </c>
      <c r="N678">
        <v>1349413200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2057</v>
      </c>
      <c r="T678" t="s">
        <v>2058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1"/>
        <v>0.83622641509433959</v>
      </c>
      <c r="G679" t="s">
        <v>14</v>
      </c>
      <c r="H679">
        <v>111</v>
      </c>
      <c r="I679">
        <f t="shared" si="40"/>
        <v>2271.5</v>
      </c>
      <c r="J679" t="s">
        <v>21</v>
      </c>
      <c r="K679" t="s">
        <v>22</v>
      </c>
      <c r="L679">
        <v>1468126800</v>
      </c>
      <c r="M679" s="9">
        <f t="shared" si="42"/>
        <v>42561.208333333328</v>
      </c>
      <c r="N679">
        <v>1472446800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2050</v>
      </c>
      <c r="T679" t="s">
        <v>2056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1"/>
        <v>0.17968844221105529</v>
      </c>
      <c r="G680" t="s">
        <v>74</v>
      </c>
      <c r="H680">
        <v>215</v>
      </c>
      <c r="I680">
        <f t="shared" si="40"/>
        <v>9047</v>
      </c>
      <c r="J680" t="s">
        <v>21</v>
      </c>
      <c r="K680" t="s">
        <v>22</v>
      </c>
      <c r="L680">
        <v>1547877600</v>
      </c>
      <c r="M680" s="9">
        <f t="shared" si="42"/>
        <v>43484.25</v>
      </c>
      <c r="N680">
        <v>1548050400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2044</v>
      </c>
      <c r="T680" t="s">
        <v>2047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1"/>
        <v>10.365</v>
      </c>
      <c r="G681" t="s">
        <v>20</v>
      </c>
      <c r="H681">
        <v>363</v>
      </c>
      <c r="I681">
        <f t="shared" si="40"/>
        <v>7437</v>
      </c>
      <c r="J681" t="s">
        <v>21</v>
      </c>
      <c r="K681" t="s">
        <v>22</v>
      </c>
      <c r="L681">
        <v>1571374800</v>
      </c>
      <c r="M681" s="9">
        <f t="shared" si="42"/>
        <v>43756.208333333328</v>
      </c>
      <c r="N681">
        <v>1571806800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2036</v>
      </c>
      <c r="T681" t="s">
        <v>2037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1"/>
        <v>0.97405219780219776</v>
      </c>
      <c r="G682" t="s">
        <v>14</v>
      </c>
      <c r="H682">
        <v>2955</v>
      </c>
      <c r="I682">
        <f t="shared" si="40"/>
        <v>72388.5</v>
      </c>
      <c r="J682" t="s">
        <v>21</v>
      </c>
      <c r="K682" t="s">
        <v>22</v>
      </c>
      <c r="L682">
        <v>1576303200</v>
      </c>
      <c r="M682" s="9">
        <f t="shared" si="42"/>
        <v>43813.25</v>
      </c>
      <c r="N682">
        <v>1576476000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2053</v>
      </c>
      <c r="T682" t="s">
        <v>2064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1"/>
        <v>0.86386203150461705</v>
      </c>
      <c r="G683" t="s">
        <v>14</v>
      </c>
      <c r="H683">
        <v>1657</v>
      </c>
      <c r="I683">
        <f t="shared" si="40"/>
        <v>80347</v>
      </c>
      <c r="J683" t="s">
        <v>21</v>
      </c>
      <c r="K683" t="s">
        <v>22</v>
      </c>
      <c r="L683">
        <v>1324447200</v>
      </c>
      <c r="M683" s="9">
        <f t="shared" si="42"/>
        <v>40898.25</v>
      </c>
      <c r="N683">
        <v>1324965600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2042</v>
      </c>
      <c r="T683" t="s">
        <v>2043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1"/>
        <v>1.5016666666666667</v>
      </c>
      <c r="G684" t="s">
        <v>20</v>
      </c>
      <c r="H684">
        <v>103</v>
      </c>
      <c r="I684">
        <f t="shared" si="40"/>
        <v>4106</v>
      </c>
      <c r="J684" t="s">
        <v>21</v>
      </c>
      <c r="K684" t="s">
        <v>22</v>
      </c>
      <c r="L684">
        <v>1386741600</v>
      </c>
      <c r="M684" s="9">
        <f t="shared" si="42"/>
        <v>41619.25</v>
      </c>
      <c r="N684">
        <v>1387519200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2042</v>
      </c>
      <c r="T684" t="s">
        <v>2043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1"/>
        <v>3.5843478260869563</v>
      </c>
      <c r="G685" t="s">
        <v>20</v>
      </c>
      <c r="H685">
        <v>147</v>
      </c>
      <c r="I685">
        <f t="shared" si="40"/>
        <v>4195.5</v>
      </c>
      <c r="J685" t="s">
        <v>21</v>
      </c>
      <c r="K685" t="s">
        <v>22</v>
      </c>
      <c r="L685">
        <v>1537074000</v>
      </c>
      <c r="M685" s="9">
        <f t="shared" si="42"/>
        <v>43359.208333333328</v>
      </c>
      <c r="N685">
        <v>1537246800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2042</v>
      </c>
      <c r="T685" t="s">
        <v>2043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1"/>
        <v>5.4285714285714288</v>
      </c>
      <c r="G686" t="s">
        <v>20</v>
      </c>
      <c r="H686">
        <v>110</v>
      </c>
      <c r="I686">
        <f t="shared" si="40"/>
        <v>3855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>
        <v>1279515600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2050</v>
      </c>
      <c r="T686" t="s">
        <v>2051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1"/>
        <v>0.67500714285714281</v>
      </c>
      <c r="G687" t="s">
        <v>14</v>
      </c>
      <c r="H687">
        <v>926</v>
      </c>
      <c r="I687">
        <f t="shared" si="40"/>
        <v>47713.5</v>
      </c>
      <c r="J687" t="s">
        <v>15</v>
      </c>
      <c r="K687" t="s">
        <v>16</v>
      </c>
      <c r="L687">
        <v>1440306000</v>
      </c>
      <c r="M687" s="9">
        <f t="shared" si="42"/>
        <v>42239.208333333328</v>
      </c>
      <c r="N687">
        <v>1442379600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2042</v>
      </c>
      <c r="T687" t="s">
        <v>2043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1"/>
        <v>1.9174666666666667</v>
      </c>
      <c r="G688" t="s">
        <v>20</v>
      </c>
      <c r="H688">
        <v>134</v>
      </c>
      <c r="I688">
        <f t="shared" si="40"/>
        <v>7257.5</v>
      </c>
      <c r="J688" t="s">
        <v>21</v>
      </c>
      <c r="K688" t="s">
        <v>22</v>
      </c>
      <c r="L688">
        <v>1522126800</v>
      </c>
      <c r="M688" s="9">
        <f t="shared" si="42"/>
        <v>43186.208333333328</v>
      </c>
      <c r="N688">
        <v>1523077200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2040</v>
      </c>
      <c r="T688" t="s">
        <v>2049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1"/>
        <v>9.32</v>
      </c>
      <c r="G689" t="s">
        <v>20</v>
      </c>
      <c r="H689">
        <v>269</v>
      </c>
      <c r="I689">
        <f t="shared" si="40"/>
        <v>7124.5</v>
      </c>
      <c r="J689" t="s">
        <v>21</v>
      </c>
      <c r="K689" t="s">
        <v>22</v>
      </c>
      <c r="L689">
        <v>1489298400</v>
      </c>
      <c r="M689" s="9">
        <f t="shared" si="42"/>
        <v>42806.25</v>
      </c>
      <c r="N689">
        <v>1489554000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2042</v>
      </c>
      <c r="T689" t="s">
        <v>2043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1"/>
        <v>4.2927586206896553</v>
      </c>
      <c r="G690" t="s">
        <v>20</v>
      </c>
      <c r="H690">
        <v>175</v>
      </c>
      <c r="I690">
        <f t="shared" si="40"/>
        <v>6312</v>
      </c>
      <c r="J690" t="s">
        <v>21</v>
      </c>
      <c r="K690" t="s">
        <v>22</v>
      </c>
      <c r="L690">
        <v>1547100000</v>
      </c>
      <c r="M690" s="9">
        <f t="shared" si="42"/>
        <v>43475.25</v>
      </c>
      <c r="N690">
        <v>1548482400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2044</v>
      </c>
      <c r="T690" t="s">
        <v>2063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1"/>
        <v>1.0065753424657535</v>
      </c>
      <c r="G691" t="s">
        <v>20</v>
      </c>
      <c r="H691">
        <v>69</v>
      </c>
      <c r="I691">
        <f t="shared" si="40"/>
        <v>3708.5</v>
      </c>
      <c r="J691" t="s">
        <v>21</v>
      </c>
      <c r="K691" t="s">
        <v>22</v>
      </c>
      <c r="L691">
        <v>1383022800</v>
      </c>
      <c r="M691" s="9">
        <f t="shared" si="42"/>
        <v>41576.208333333336</v>
      </c>
      <c r="N691">
        <v>1384063200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2040</v>
      </c>
      <c r="T691" t="s">
        <v>2041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1"/>
        <v>2.266111111111111</v>
      </c>
      <c r="G692" t="s">
        <v>20</v>
      </c>
      <c r="H692">
        <v>190</v>
      </c>
      <c r="I692">
        <f t="shared" si="40"/>
        <v>4174</v>
      </c>
      <c r="J692" t="s">
        <v>21</v>
      </c>
      <c r="K692" t="s">
        <v>22</v>
      </c>
      <c r="L692">
        <v>1322373600</v>
      </c>
      <c r="M692" s="9">
        <f t="shared" si="42"/>
        <v>40874.25</v>
      </c>
      <c r="N692">
        <v>1322892000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2044</v>
      </c>
      <c r="T692" t="s">
        <v>2045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1"/>
        <v>1.4238</v>
      </c>
      <c r="G693" t="s">
        <v>20</v>
      </c>
      <c r="H693">
        <v>237</v>
      </c>
      <c r="I693">
        <f t="shared" si="40"/>
        <v>3678</v>
      </c>
      <c r="J693" t="s">
        <v>21</v>
      </c>
      <c r="K693" t="s">
        <v>22</v>
      </c>
      <c r="L693">
        <v>1349240400</v>
      </c>
      <c r="M693" s="9">
        <f t="shared" si="42"/>
        <v>41185.208333333336</v>
      </c>
      <c r="N693">
        <v>1350709200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2044</v>
      </c>
      <c r="T693" t="s">
        <v>2045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1"/>
        <v>0.90633333333333332</v>
      </c>
      <c r="G694" t="s">
        <v>14</v>
      </c>
      <c r="H694">
        <v>77</v>
      </c>
      <c r="I694">
        <f t="shared" si="40"/>
        <v>2757.5</v>
      </c>
      <c r="J694" t="s">
        <v>40</v>
      </c>
      <c r="K694" t="s">
        <v>41</v>
      </c>
      <c r="L694">
        <v>1562648400</v>
      </c>
      <c r="M694" s="9">
        <f t="shared" si="42"/>
        <v>43655.208333333328</v>
      </c>
      <c r="N694">
        <v>1564203600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2038</v>
      </c>
      <c r="T694" t="s">
        <v>2039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1"/>
        <v>0.63966740576496672</v>
      </c>
      <c r="G695" t="s">
        <v>14</v>
      </c>
      <c r="H695">
        <v>1748</v>
      </c>
      <c r="I695">
        <f t="shared" si="40"/>
        <v>58572</v>
      </c>
      <c r="J695" t="s">
        <v>21</v>
      </c>
      <c r="K695" t="s">
        <v>22</v>
      </c>
      <c r="L695">
        <v>1508216400</v>
      </c>
      <c r="M695" s="9">
        <f t="shared" si="42"/>
        <v>43025.208333333328</v>
      </c>
      <c r="N695">
        <v>1509685200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2042</v>
      </c>
      <c r="T695" t="s">
        <v>2043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1"/>
        <v>0.84131868131868137</v>
      </c>
      <c r="G696" t="s">
        <v>14</v>
      </c>
      <c r="H696">
        <v>79</v>
      </c>
      <c r="I696">
        <f t="shared" si="40"/>
        <v>3867.5</v>
      </c>
      <c r="J696" t="s">
        <v>21</v>
      </c>
      <c r="K696" t="s">
        <v>22</v>
      </c>
      <c r="L696">
        <v>1511762400</v>
      </c>
      <c r="M696" s="9">
        <f t="shared" si="42"/>
        <v>43066.25</v>
      </c>
      <c r="N696">
        <v>1514959200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2042</v>
      </c>
      <c r="T696" t="s">
        <v>2043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1"/>
        <v>1.3393478260869565</v>
      </c>
      <c r="G697" t="s">
        <v>20</v>
      </c>
      <c r="H697">
        <v>196</v>
      </c>
      <c r="I697">
        <f t="shared" si="40"/>
        <v>6259</v>
      </c>
      <c r="J697" t="s">
        <v>107</v>
      </c>
      <c r="K697" t="s">
        <v>108</v>
      </c>
      <c r="L697">
        <v>1447480800</v>
      </c>
      <c r="M697" s="9">
        <f t="shared" si="42"/>
        <v>42322.25</v>
      </c>
      <c r="N697">
        <v>1448863200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2038</v>
      </c>
      <c r="T697" t="s">
        <v>2039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1"/>
        <v>0.59042047531992692</v>
      </c>
      <c r="G698" t="s">
        <v>14</v>
      </c>
      <c r="H698">
        <v>889</v>
      </c>
      <c r="I698">
        <f t="shared" si="40"/>
        <v>48888.5</v>
      </c>
      <c r="J698" t="s">
        <v>21</v>
      </c>
      <c r="K698" t="s">
        <v>22</v>
      </c>
      <c r="L698">
        <v>1429506000</v>
      </c>
      <c r="M698" s="9">
        <f t="shared" si="42"/>
        <v>42114.208333333328</v>
      </c>
      <c r="N698">
        <v>1429592400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2042</v>
      </c>
      <c r="T698" t="s">
        <v>2043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1"/>
        <v>1.5280062063615205</v>
      </c>
      <c r="G699" t="s">
        <v>20</v>
      </c>
      <c r="H699">
        <v>7295</v>
      </c>
      <c r="I699">
        <f t="shared" si="40"/>
        <v>102127.5</v>
      </c>
      <c r="J699" t="s">
        <v>21</v>
      </c>
      <c r="K699" t="s">
        <v>22</v>
      </c>
      <c r="L699">
        <v>1522472400</v>
      </c>
      <c r="M699" s="9">
        <f t="shared" si="42"/>
        <v>43190.208333333328</v>
      </c>
      <c r="N699">
        <v>1522645200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2038</v>
      </c>
      <c r="T699" t="s">
        <v>2046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1"/>
        <v>4.466912114014252</v>
      </c>
      <c r="G700" t="s">
        <v>20</v>
      </c>
      <c r="H700">
        <v>2893</v>
      </c>
      <c r="I700">
        <f t="shared" si="40"/>
        <v>95475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>
        <v>1323324000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2040</v>
      </c>
      <c r="T700" t="s">
        <v>2049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1"/>
        <v>0.8439189189189189</v>
      </c>
      <c r="G701" t="s">
        <v>14</v>
      </c>
      <c r="H701">
        <v>56</v>
      </c>
      <c r="I701">
        <f t="shared" si="40"/>
        <v>3150.5</v>
      </c>
      <c r="J701" t="s">
        <v>21</v>
      </c>
      <c r="K701" t="s">
        <v>22</v>
      </c>
      <c r="L701">
        <v>1561438800</v>
      </c>
      <c r="M701" s="9">
        <f t="shared" si="42"/>
        <v>43641.208333333328</v>
      </c>
      <c r="N701">
        <v>1561525200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2044</v>
      </c>
      <c r="T701" t="s">
        <v>2047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1"/>
        <v>0.03</v>
      </c>
      <c r="G702" t="s">
        <v>14</v>
      </c>
      <c r="H702">
        <v>1</v>
      </c>
      <c r="I702">
        <f t="shared" si="40"/>
        <v>2</v>
      </c>
      <c r="J702" t="s">
        <v>21</v>
      </c>
      <c r="K702" t="s">
        <v>22</v>
      </c>
      <c r="L702">
        <v>1264399200</v>
      </c>
      <c r="M702" s="9">
        <f t="shared" si="42"/>
        <v>40203.25</v>
      </c>
      <c r="N702">
        <v>1265695200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2040</v>
      </c>
      <c r="T702" t="s">
        <v>2049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1"/>
        <v>1.7502692307692307</v>
      </c>
      <c r="G703" t="s">
        <v>20</v>
      </c>
      <c r="H703">
        <v>820</v>
      </c>
      <c r="I703">
        <f t="shared" si="40"/>
        <v>45917</v>
      </c>
      <c r="J703" t="s">
        <v>21</v>
      </c>
      <c r="K703" t="s">
        <v>22</v>
      </c>
      <c r="L703">
        <v>1301202000</v>
      </c>
      <c r="M703" s="9">
        <f t="shared" si="42"/>
        <v>40629.208333333336</v>
      </c>
      <c r="N703">
        <v>1301806800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2042</v>
      </c>
      <c r="T703" t="s">
        <v>2043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1"/>
        <v>0.54137931034482756</v>
      </c>
      <c r="G704" t="s">
        <v>14</v>
      </c>
      <c r="H704">
        <v>83</v>
      </c>
      <c r="I704">
        <f t="shared" si="40"/>
        <v>2396.5</v>
      </c>
      <c r="J704" t="s">
        <v>21</v>
      </c>
      <c r="K704" t="s">
        <v>22</v>
      </c>
      <c r="L704">
        <v>1374469200</v>
      </c>
      <c r="M704" s="9">
        <f t="shared" si="42"/>
        <v>41477.208333333336</v>
      </c>
      <c r="N704">
        <v>1374901200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2040</v>
      </c>
      <c r="T704" t="s">
        <v>2049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1"/>
        <v>3.1187381703470032</v>
      </c>
      <c r="G705" t="s">
        <v>20</v>
      </c>
      <c r="H705">
        <v>2038</v>
      </c>
      <c r="I705">
        <f t="shared" si="40"/>
        <v>99883</v>
      </c>
      <c r="J705" t="s">
        <v>21</v>
      </c>
      <c r="K705" t="s">
        <v>22</v>
      </c>
      <c r="L705">
        <v>1334984400</v>
      </c>
      <c r="M705" s="9">
        <f t="shared" si="42"/>
        <v>41020.208333333336</v>
      </c>
      <c r="N705">
        <v>1336453200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2050</v>
      </c>
      <c r="T705" t="s">
        <v>2062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1"/>
        <v>1.2278160919540231</v>
      </c>
      <c r="G706" t="s">
        <v>20</v>
      </c>
      <c r="H706">
        <v>116</v>
      </c>
      <c r="I706">
        <f t="shared" ref="I706:I769" si="44">AVERAGE(E706,H706)</f>
        <v>5399</v>
      </c>
      <c r="J706" t="s">
        <v>21</v>
      </c>
      <c r="K706" t="s">
        <v>22</v>
      </c>
      <c r="L706">
        <v>1467608400</v>
      </c>
      <c r="M706" s="9">
        <f t="shared" si="42"/>
        <v>42555.208333333328</v>
      </c>
      <c r="N706">
        <v>1468904400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2044</v>
      </c>
      <c r="T706" t="s">
        <v>2052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5">(E707/D707)</f>
        <v>0.99026517383618151</v>
      </c>
      <c r="G707" t="s">
        <v>14</v>
      </c>
      <c r="H707">
        <v>2025</v>
      </c>
      <c r="I707">
        <f t="shared" si="44"/>
        <v>85036.5</v>
      </c>
      <c r="J707" t="s">
        <v>40</v>
      </c>
      <c r="K707" t="s">
        <v>41</v>
      </c>
      <c r="L707">
        <v>1386741600</v>
      </c>
      <c r="M707" s="9">
        <f t="shared" ref="M707:M770" si="46">(((L707/60)/60)/24)+DATE(1970,1,1)</f>
        <v>41619.25</v>
      </c>
      <c r="N707">
        <v>1387087200</v>
      </c>
      <c r="O707" s="9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2050</v>
      </c>
      <c r="T707" t="s">
        <v>2051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5"/>
        <v>1.278468634686347</v>
      </c>
      <c r="G708" t="s">
        <v>20</v>
      </c>
      <c r="H708">
        <v>1345</v>
      </c>
      <c r="I708">
        <f t="shared" si="44"/>
        <v>69965.5</v>
      </c>
      <c r="J708" t="s">
        <v>26</v>
      </c>
      <c r="K708" t="s">
        <v>27</v>
      </c>
      <c r="L708">
        <v>1546754400</v>
      </c>
      <c r="M708" s="9">
        <f t="shared" si="46"/>
        <v>43471.25</v>
      </c>
      <c r="N708">
        <v>1547445600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2040</v>
      </c>
      <c r="T708" t="s">
        <v>2041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5"/>
        <v>1.5861643835616439</v>
      </c>
      <c r="G709" t="s">
        <v>20</v>
      </c>
      <c r="H709">
        <v>168</v>
      </c>
      <c r="I709">
        <f t="shared" si="44"/>
        <v>5873.5</v>
      </c>
      <c r="J709" t="s">
        <v>21</v>
      </c>
      <c r="K709" t="s">
        <v>22</v>
      </c>
      <c r="L709">
        <v>1544248800</v>
      </c>
      <c r="M709" s="9">
        <f t="shared" si="46"/>
        <v>43442.25</v>
      </c>
      <c r="N709">
        <v>1547359200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2044</v>
      </c>
      <c r="T709" t="s">
        <v>2047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5"/>
        <v>7.0705882352941174</v>
      </c>
      <c r="G710" t="s">
        <v>20</v>
      </c>
      <c r="H710">
        <v>137</v>
      </c>
      <c r="I710">
        <f t="shared" si="44"/>
        <v>6078.5</v>
      </c>
      <c r="J710" t="s">
        <v>98</v>
      </c>
      <c r="K710" t="s">
        <v>99</v>
      </c>
      <c r="L710">
        <v>1495429200</v>
      </c>
      <c r="M710" s="9">
        <f t="shared" si="46"/>
        <v>42877.208333333328</v>
      </c>
      <c r="N710">
        <v>1496293200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2042</v>
      </c>
      <c r="T710" t="s">
        <v>2043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5"/>
        <v>1.4238775510204082</v>
      </c>
      <c r="G711" t="s">
        <v>20</v>
      </c>
      <c r="H711">
        <v>186</v>
      </c>
      <c r="I711">
        <f t="shared" si="44"/>
        <v>7070</v>
      </c>
      <c r="J711" t="s">
        <v>107</v>
      </c>
      <c r="K711" t="s">
        <v>108</v>
      </c>
      <c r="L711">
        <v>1334811600</v>
      </c>
      <c r="M711" s="9">
        <f t="shared" si="46"/>
        <v>41018.208333333336</v>
      </c>
      <c r="N711">
        <v>1335416400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2042</v>
      </c>
      <c r="T711" t="s">
        <v>2043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5"/>
        <v>1.4786046511627906</v>
      </c>
      <c r="G712" t="s">
        <v>20</v>
      </c>
      <c r="H712">
        <v>125</v>
      </c>
      <c r="I712">
        <f t="shared" si="44"/>
        <v>3241.5</v>
      </c>
      <c r="J712" t="s">
        <v>21</v>
      </c>
      <c r="K712" t="s">
        <v>22</v>
      </c>
      <c r="L712">
        <v>1531544400</v>
      </c>
      <c r="M712" s="9">
        <f t="shared" si="46"/>
        <v>43295.208333333328</v>
      </c>
      <c r="N712">
        <v>1532149200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2042</v>
      </c>
      <c r="T712" t="s">
        <v>2043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5"/>
        <v>0.20322580645161289</v>
      </c>
      <c r="G713" t="s">
        <v>14</v>
      </c>
      <c r="H713">
        <v>14</v>
      </c>
      <c r="I713">
        <f t="shared" si="44"/>
        <v>637</v>
      </c>
      <c r="J713" t="s">
        <v>107</v>
      </c>
      <c r="K713" t="s">
        <v>108</v>
      </c>
      <c r="L713">
        <v>1453615200</v>
      </c>
      <c r="M713" s="9">
        <f t="shared" si="46"/>
        <v>42393.25</v>
      </c>
      <c r="N713">
        <v>1453788000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2042</v>
      </c>
      <c r="T713" t="s">
        <v>2043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5"/>
        <v>18.40625</v>
      </c>
      <c r="G714" t="s">
        <v>20</v>
      </c>
      <c r="H714">
        <v>202</v>
      </c>
      <c r="I714">
        <f t="shared" si="44"/>
        <v>7463.5</v>
      </c>
      <c r="J714" t="s">
        <v>21</v>
      </c>
      <c r="K714" t="s">
        <v>22</v>
      </c>
      <c r="L714">
        <v>1467954000</v>
      </c>
      <c r="M714" s="9">
        <f t="shared" si="46"/>
        <v>42559.208333333328</v>
      </c>
      <c r="N714">
        <v>1471496400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2042</v>
      </c>
      <c r="T714" t="s">
        <v>2043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5"/>
        <v>1.6194202898550725</v>
      </c>
      <c r="G715" t="s">
        <v>20</v>
      </c>
      <c r="H715">
        <v>103</v>
      </c>
      <c r="I715">
        <f t="shared" si="44"/>
        <v>5638.5</v>
      </c>
      <c r="J715" t="s">
        <v>21</v>
      </c>
      <c r="K715" t="s">
        <v>22</v>
      </c>
      <c r="L715">
        <v>1471842000</v>
      </c>
      <c r="M715" s="9">
        <f t="shared" si="46"/>
        <v>42604.208333333328</v>
      </c>
      <c r="N715">
        <v>1472878800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2050</v>
      </c>
      <c r="T715" t="s">
        <v>2059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5"/>
        <v>4.7282077922077921</v>
      </c>
      <c r="G716" t="s">
        <v>20</v>
      </c>
      <c r="H716">
        <v>1785</v>
      </c>
      <c r="I716">
        <f t="shared" si="44"/>
        <v>91910.5</v>
      </c>
      <c r="J716" t="s">
        <v>21</v>
      </c>
      <c r="K716" t="s">
        <v>22</v>
      </c>
      <c r="L716">
        <v>1408424400</v>
      </c>
      <c r="M716" s="9">
        <f t="shared" si="46"/>
        <v>41870.208333333336</v>
      </c>
      <c r="N716">
        <v>1408510800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2038</v>
      </c>
      <c r="T716" t="s">
        <v>2039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5"/>
        <v>0.24466101694915254</v>
      </c>
      <c r="G717" t="s">
        <v>14</v>
      </c>
      <c r="H717">
        <v>656</v>
      </c>
      <c r="I717">
        <f t="shared" si="44"/>
        <v>14763</v>
      </c>
      <c r="J717" t="s">
        <v>21</v>
      </c>
      <c r="K717" t="s">
        <v>22</v>
      </c>
      <c r="L717">
        <v>1281157200</v>
      </c>
      <c r="M717" s="9">
        <f t="shared" si="46"/>
        <v>40397.208333333336</v>
      </c>
      <c r="N717">
        <v>1281589200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2053</v>
      </c>
      <c r="T717" t="s">
        <v>2064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5"/>
        <v>5.1764999999999999</v>
      </c>
      <c r="G718" t="s">
        <v>20</v>
      </c>
      <c r="H718">
        <v>157</v>
      </c>
      <c r="I718">
        <f t="shared" si="44"/>
        <v>5255</v>
      </c>
      <c r="J718" t="s">
        <v>21</v>
      </c>
      <c r="K718" t="s">
        <v>22</v>
      </c>
      <c r="L718">
        <v>1373432400</v>
      </c>
      <c r="M718" s="9">
        <f t="shared" si="46"/>
        <v>41465.208333333336</v>
      </c>
      <c r="N718">
        <v>1375851600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2042</v>
      </c>
      <c r="T718" t="s">
        <v>2043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5"/>
        <v>2.4764285714285714</v>
      </c>
      <c r="G719" t="s">
        <v>20</v>
      </c>
      <c r="H719">
        <v>555</v>
      </c>
      <c r="I719">
        <f t="shared" si="44"/>
        <v>7211.5</v>
      </c>
      <c r="J719" t="s">
        <v>21</v>
      </c>
      <c r="K719" t="s">
        <v>22</v>
      </c>
      <c r="L719">
        <v>1313989200</v>
      </c>
      <c r="M719" s="9">
        <f t="shared" si="46"/>
        <v>40777.208333333336</v>
      </c>
      <c r="N719">
        <v>1315803600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2044</v>
      </c>
      <c r="T719" t="s">
        <v>2045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5"/>
        <v>1.0020481927710843</v>
      </c>
      <c r="G720" t="s">
        <v>20</v>
      </c>
      <c r="H720">
        <v>297</v>
      </c>
      <c r="I720">
        <f t="shared" si="44"/>
        <v>4307</v>
      </c>
      <c r="J720" t="s">
        <v>21</v>
      </c>
      <c r="K720" t="s">
        <v>22</v>
      </c>
      <c r="L720">
        <v>1371445200</v>
      </c>
      <c r="M720" s="9">
        <f t="shared" si="46"/>
        <v>41442.208333333336</v>
      </c>
      <c r="N720">
        <v>1373691600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2040</v>
      </c>
      <c r="T720" t="s">
        <v>2049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5"/>
        <v>1.53</v>
      </c>
      <c r="G721" t="s">
        <v>20</v>
      </c>
      <c r="H721">
        <v>123</v>
      </c>
      <c r="I721">
        <f t="shared" si="44"/>
        <v>5340</v>
      </c>
      <c r="J721" t="s">
        <v>21</v>
      </c>
      <c r="K721" t="s">
        <v>22</v>
      </c>
      <c r="L721">
        <v>1338267600</v>
      </c>
      <c r="M721" s="9">
        <f t="shared" si="46"/>
        <v>41058.208333333336</v>
      </c>
      <c r="N721">
        <v>1339218000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2050</v>
      </c>
      <c r="T721" t="s">
        <v>2056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5"/>
        <v>0.37091954022988505</v>
      </c>
      <c r="G722" t="s">
        <v>74</v>
      </c>
      <c r="H722">
        <v>38</v>
      </c>
      <c r="I722">
        <f t="shared" si="44"/>
        <v>1632.5</v>
      </c>
      <c r="J722" t="s">
        <v>36</v>
      </c>
      <c r="K722" t="s">
        <v>37</v>
      </c>
      <c r="L722">
        <v>1519192800</v>
      </c>
      <c r="M722" s="9">
        <f t="shared" si="46"/>
        <v>43152.25</v>
      </c>
      <c r="N722">
        <v>1520402400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2042</v>
      </c>
      <c r="T722" t="s">
        <v>2043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5"/>
        <v>4.3923948220064728E-2</v>
      </c>
      <c r="G723" t="s">
        <v>74</v>
      </c>
      <c r="H723">
        <v>60</v>
      </c>
      <c r="I723">
        <f t="shared" si="44"/>
        <v>2744.5</v>
      </c>
      <c r="J723" t="s">
        <v>21</v>
      </c>
      <c r="K723" t="s">
        <v>22</v>
      </c>
      <c r="L723">
        <v>1522818000</v>
      </c>
      <c r="M723" s="9">
        <f t="shared" si="46"/>
        <v>43194.208333333328</v>
      </c>
      <c r="N723">
        <v>1523336400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2038</v>
      </c>
      <c r="T723" t="s">
        <v>2039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5"/>
        <v>1.5650721649484536</v>
      </c>
      <c r="G724" t="s">
        <v>20</v>
      </c>
      <c r="H724">
        <v>3036</v>
      </c>
      <c r="I724">
        <f t="shared" si="44"/>
        <v>39471</v>
      </c>
      <c r="J724" t="s">
        <v>21</v>
      </c>
      <c r="K724" t="s">
        <v>22</v>
      </c>
      <c r="L724">
        <v>1509948000</v>
      </c>
      <c r="M724" s="9">
        <f t="shared" si="46"/>
        <v>43045.25</v>
      </c>
      <c r="N724">
        <v>1512280800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2044</v>
      </c>
      <c r="T724" t="s">
        <v>2045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5"/>
        <v>2.704081632653061</v>
      </c>
      <c r="G725" t="s">
        <v>20</v>
      </c>
      <c r="H725">
        <v>144</v>
      </c>
      <c r="I725">
        <f t="shared" si="44"/>
        <v>6697</v>
      </c>
      <c r="J725" t="s">
        <v>26</v>
      </c>
      <c r="K725" t="s">
        <v>27</v>
      </c>
      <c r="L725">
        <v>1456898400</v>
      </c>
      <c r="M725" s="9">
        <f t="shared" si="46"/>
        <v>42431.25</v>
      </c>
      <c r="N725">
        <v>1458709200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2042</v>
      </c>
      <c r="T725" t="s">
        <v>2043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5"/>
        <v>1.3405952380952382</v>
      </c>
      <c r="G726" t="s">
        <v>20</v>
      </c>
      <c r="H726">
        <v>121</v>
      </c>
      <c r="I726">
        <f t="shared" si="44"/>
        <v>5691</v>
      </c>
      <c r="J726" t="s">
        <v>40</v>
      </c>
      <c r="K726" t="s">
        <v>41</v>
      </c>
      <c r="L726">
        <v>1413954000</v>
      </c>
      <c r="M726" s="9">
        <f t="shared" si="46"/>
        <v>41934.208333333336</v>
      </c>
      <c r="N726">
        <v>1414126800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2042</v>
      </c>
      <c r="T726" t="s">
        <v>2043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5"/>
        <v>0.50398033126293995</v>
      </c>
      <c r="G727" t="s">
        <v>14</v>
      </c>
      <c r="H727">
        <v>1596</v>
      </c>
      <c r="I727">
        <f t="shared" si="44"/>
        <v>49482.5</v>
      </c>
      <c r="J727" t="s">
        <v>21</v>
      </c>
      <c r="K727" t="s">
        <v>22</v>
      </c>
      <c r="L727">
        <v>1416031200</v>
      </c>
      <c r="M727" s="9">
        <f t="shared" si="46"/>
        <v>41958.25</v>
      </c>
      <c r="N727">
        <v>1416204000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2053</v>
      </c>
      <c r="T727" t="s">
        <v>2064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5"/>
        <v>0.88815837937384901</v>
      </c>
      <c r="G728" t="s">
        <v>74</v>
      </c>
      <c r="H728">
        <v>524</v>
      </c>
      <c r="I728">
        <f t="shared" si="44"/>
        <v>24375.5</v>
      </c>
      <c r="J728" t="s">
        <v>21</v>
      </c>
      <c r="K728" t="s">
        <v>22</v>
      </c>
      <c r="L728">
        <v>1287982800</v>
      </c>
      <c r="M728" s="9">
        <f t="shared" si="46"/>
        <v>40476.208333333336</v>
      </c>
      <c r="N728">
        <v>1288501200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2042</v>
      </c>
      <c r="T728" t="s">
        <v>2043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5"/>
        <v>1.65</v>
      </c>
      <c r="G729" t="s">
        <v>20</v>
      </c>
      <c r="H729">
        <v>181</v>
      </c>
      <c r="I729">
        <f t="shared" si="44"/>
        <v>7433</v>
      </c>
      <c r="J729" t="s">
        <v>21</v>
      </c>
      <c r="K729" t="s">
        <v>22</v>
      </c>
      <c r="L729">
        <v>1547964000</v>
      </c>
      <c r="M729" s="9">
        <f t="shared" si="46"/>
        <v>43485.25</v>
      </c>
      <c r="N729">
        <v>1552971600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2040</v>
      </c>
      <c r="T729" t="s">
        <v>2041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5"/>
        <v>0.17499999999999999</v>
      </c>
      <c r="G730" t="s">
        <v>14</v>
      </c>
      <c r="H730">
        <v>10</v>
      </c>
      <c r="I730">
        <f t="shared" si="44"/>
        <v>372.5</v>
      </c>
      <c r="J730" t="s">
        <v>21</v>
      </c>
      <c r="K730" t="s">
        <v>22</v>
      </c>
      <c r="L730">
        <v>1464152400</v>
      </c>
      <c r="M730" s="9">
        <f t="shared" si="46"/>
        <v>42515.208333333328</v>
      </c>
      <c r="N730">
        <v>1465102800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2042</v>
      </c>
      <c r="T730" t="s">
        <v>2043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5"/>
        <v>1.8566071428571429</v>
      </c>
      <c r="G731" t="s">
        <v>20</v>
      </c>
      <c r="H731">
        <v>122</v>
      </c>
      <c r="I731">
        <f t="shared" si="44"/>
        <v>5259.5</v>
      </c>
      <c r="J731" t="s">
        <v>21</v>
      </c>
      <c r="K731" t="s">
        <v>22</v>
      </c>
      <c r="L731">
        <v>1359957600</v>
      </c>
      <c r="M731" s="9">
        <f t="shared" si="46"/>
        <v>41309.25</v>
      </c>
      <c r="N731">
        <v>1360130400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2044</v>
      </c>
      <c r="T731" t="s">
        <v>2047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5"/>
        <v>4.1266319444444441</v>
      </c>
      <c r="G732" t="s">
        <v>20</v>
      </c>
      <c r="H732">
        <v>1071</v>
      </c>
      <c r="I732">
        <f t="shared" si="44"/>
        <v>59959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>
        <v>1432875600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2040</v>
      </c>
      <c r="T732" t="s">
        <v>2049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5"/>
        <v>0.90249999999999997</v>
      </c>
      <c r="G733" t="s">
        <v>74</v>
      </c>
      <c r="H733">
        <v>219</v>
      </c>
      <c r="I733">
        <f t="shared" si="44"/>
        <v>3719.5</v>
      </c>
      <c r="J733" t="s">
        <v>21</v>
      </c>
      <c r="K733" t="s">
        <v>22</v>
      </c>
      <c r="L733">
        <v>1500786000</v>
      </c>
      <c r="M733" s="9">
        <f t="shared" si="46"/>
        <v>42939.208333333328</v>
      </c>
      <c r="N733">
        <v>1500872400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2040</v>
      </c>
      <c r="T733" t="s">
        <v>2041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5"/>
        <v>0.91984615384615387</v>
      </c>
      <c r="G734" t="s">
        <v>14</v>
      </c>
      <c r="H734">
        <v>1121</v>
      </c>
      <c r="I734">
        <f t="shared" si="44"/>
        <v>54371.5</v>
      </c>
      <c r="J734" t="s">
        <v>21</v>
      </c>
      <c r="K734" t="s">
        <v>22</v>
      </c>
      <c r="L734">
        <v>1490158800</v>
      </c>
      <c r="M734" s="9">
        <f t="shared" si="46"/>
        <v>42816.208333333328</v>
      </c>
      <c r="N734">
        <v>1492146000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2038</v>
      </c>
      <c r="T734" t="s">
        <v>2039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5"/>
        <v>5.2700632911392402</v>
      </c>
      <c r="G735" t="s">
        <v>20</v>
      </c>
      <c r="H735">
        <v>980</v>
      </c>
      <c r="I735">
        <f t="shared" si="44"/>
        <v>42123.5</v>
      </c>
      <c r="J735" t="s">
        <v>21</v>
      </c>
      <c r="K735" t="s">
        <v>22</v>
      </c>
      <c r="L735">
        <v>1406178000</v>
      </c>
      <c r="M735" s="9">
        <f t="shared" si="46"/>
        <v>41844.208333333336</v>
      </c>
      <c r="N735">
        <v>1407301200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2038</v>
      </c>
      <c r="T735" t="s">
        <v>2060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5"/>
        <v>3.1914285714285713</v>
      </c>
      <c r="G736" t="s">
        <v>20</v>
      </c>
      <c r="H736">
        <v>536</v>
      </c>
      <c r="I736">
        <f t="shared" si="44"/>
        <v>6970</v>
      </c>
      <c r="J736" t="s">
        <v>21</v>
      </c>
      <c r="K736" t="s">
        <v>22</v>
      </c>
      <c r="L736">
        <v>1485583200</v>
      </c>
      <c r="M736" s="9">
        <f t="shared" si="46"/>
        <v>42763.25</v>
      </c>
      <c r="N736">
        <v>1486620000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2042</v>
      </c>
      <c r="T736" t="s">
        <v>2043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5"/>
        <v>3.5418867924528303</v>
      </c>
      <c r="G737" t="s">
        <v>20</v>
      </c>
      <c r="H737">
        <v>1991</v>
      </c>
      <c r="I737">
        <f t="shared" si="44"/>
        <v>66697.5</v>
      </c>
      <c r="J737" t="s">
        <v>21</v>
      </c>
      <c r="K737" t="s">
        <v>22</v>
      </c>
      <c r="L737">
        <v>1459314000</v>
      </c>
      <c r="M737" s="9">
        <f t="shared" si="46"/>
        <v>42459.208333333328</v>
      </c>
      <c r="N737">
        <v>1459918800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2057</v>
      </c>
      <c r="T737" t="s">
        <v>2058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5"/>
        <v>0.32896103896103895</v>
      </c>
      <c r="G738" t="s">
        <v>74</v>
      </c>
      <c r="H738">
        <v>29</v>
      </c>
      <c r="I738">
        <f t="shared" si="44"/>
        <v>1281</v>
      </c>
      <c r="J738" t="s">
        <v>21</v>
      </c>
      <c r="K738" t="s">
        <v>22</v>
      </c>
      <c r="L738">
        <v>1424412000</v>
      </c>
      <c r="M738" s="9">
        <f t="shared" si="46"/>
        <v>42055.25</v>
      </c>
      <c r="N738">
        <v>1424757600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2050</v>
      </c>
      <c r="T738" t="s">
        <v>2051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5"/>
        <v>1.358918918918919</v>
      </c>
      <c r="G739" t="s">
        <v>20</v>
      </c>
      <c r="H739">
        <v>180</v>
      </c>
      <c r="I739">
        <f t="shared" si="44"/>
        <v>2604</v>
      </c>
      <c r="J739" t="s">
        <v>21</v>
      </c>
      <c r="K739" t="s">
        <v>22</v>
      </c>
      <c r="L739">
        <v>1478844000</v>
      </c>
      <c r="M739" s="9">
        <f t="shared" si="46"/>
        <v>42685.25</v>
      </c>
      <c r="N739">
        <v>1479880800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2038</v>
      </c>
      <c r="T739" t="s">
        <v>2048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5"/>
        <v>2.0843373493975904E-2</v>
      </c>
      <c r="G740" t="s">
        <v>14</v>
      </c>
      <c r="H740">
        <v>15</v>
      </c>
      <c r="I740">
        <f t="shared" si="44"/>
        <v>786</v>
      </c>
      <c r="J740" t="s">
        <v>21</v>
      </c>
      <c r="K740" t="s">
        <v>22</v>
      </c>
      <c r="L740">
        <v>1416117600</v>
      </c>
      <c r="M740" s="9">
        <f t="shared" si="46"/>
        <v>41959.25</v>
      </c>
      <c r="N740">
        <v>1418018400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2042</v>
      </c>
      <c r="T740" t="s">
        <v>2043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5"/>
        <v>0.61</v>
      </c>
      <c r="G741" t="s">
        <v>14</v>
      </c>
      <c r="H741">
        <v>191</v>
      </c>
      <c r="I741">
        <f t="shared" si="44"/>
        <v>3145.5</v>
      </c>
      <c r="J741" t="s">
        <v>21</v>
      </c>
      <c r="K741" t="s">
        <v>22</v>
      </c>
      <c r="L741">
        <v>1340946000</v>
      </c>
      <c r="M741" s="9">
        <f t="shared" si="46"/>
        <v>41089.208333333336</v>
      </c>
      <c r="N741">
        <v>1341032400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2038</v>
      </c>
      <c r="T741" t="s">
        <v>2048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5"/>
        <v>0.30037735849056602</v>
      </c>
      <c r="G742" t="s">
        <v>14</v>
      </c>
      <c r="H742">
        <v>16</v>
      </c>
      <c r="I742">
        <f t="shared" si="44"/>
        <v>804</v>
      </c>
      <c r="J742" t="s">
        <v>21</v>
      </c>
      <c r="K742" t="s">
        <v>22</v>
      </c>
      <c r="L742">
        <v>1486101600</v>
      </c>
      <c r="M742" s="9">
        <f t="shared" si="46"/>
        <v>42769.25</v>
      </c>
      <c r="N742">
        <v>1486360800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2042</v>
      </c>
      <c r="T742" t="s">
        <v>2043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5"/>
        <v>11.791666666666666</v>
      </c>
      <c r="G743" t="s">
        <v>20</v>
      </c>
      <c r="H743">
        <v>130</v>
      </c>
      <c r="I743">
        <f t="shared" si="44"/>
        <v>7140</v>
      </c>
      <c r="J743" t="s">
        <v>21</v>
      </c>
      <c r="K743" t="s">
        <v>22</v>
      </c>
      <c r="L743">
        <v>1274590800</v>
      </c>
      <c r="M743" s="9">
        <f t="shared" si="46"/>
        <v>40321.208333333336</v>
      </c>
      <c r="N743">
        <v>1274677200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2042</v>
      </c>
      <c r="T743" t="s">
        <v>2043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5"/>
        <v>11.260833333333334</v>
      </c>
      <c r="G744" t="s">
        <v>20</v>
      </c>
      <c r="H744">
        <v>122</v>
      </c>
      <c r="I744">
        <f t="shared" si="44"/>
        <v>6817.5</v>
      </c>
      <c r="J744" t="s">
        <v>21</v>
      </c>
      <c r="K744" t="s">
        <v>22</v>
      </c>
      <c r="L744">
        <v>1263880800</v>
      </c>
      <c r="M744" s="9">
        <f t="shared" si="46"/>
        <v>40197.25</v>
      </c>
      <c r="N744">
        <v>1267509600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2038</v>
      </c>
      <c r="T744" t="s">
        <v>2046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5"/>
        <v>0.12923076923076923</v>
      </c>
      <c r="G745" t="s">
        <v>14</v>
      </c>
      <c r="H745">
        <v>17</v>
      </c>
      <c r="I745">
        <f t="shared" si="44"/>
        <v>260.5</v>
      </c>
      <c r="J745" t="s">
        <v>21</v>
      </c>
      <c r="K745" t="s">
        <v>22</v>
      </c>
      <c r="L745">
        <v>1445403600</v>
      </c>
      <c r="M745" s="9">
        <f t="shared" si="46"/>
        <v>42298.208333333328</v>
      </c>
      <c r="N745">
        <v>1445922000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2042</v>
      </c>
      <c r="T745" t="s">
        <v>2043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5"/>
        <v>7.12</v>
      </c>
      <c r="G746" t="s">
        <v>20</v>
      </c>
      <c r="H746">
        <v>140</v>
      </c>
      <c r="I746">
        <f t="shared" si="44"/>
        <v>7190</v>
      </c>
      <c r="J746" t="s">
        <v>21</v>
      </c>
      <c r="K746" t="s">
        <v>22</v>
      </c>
      <c r="L746">
        <v>1533877200</v>
      </c>
      <c r="M746" s="9">
        <f t="shared" si="46"/>
        <v>43322.208333333328</v>
      </c>
      <c r="N746">
        <v>1534050000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2042</v>
      </c>
      <c r="T746" t="s">
        <v>2043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5"/>
        <v>0.30304347826086958</v>
      </c>
      <c r="G747" t="s">
        <v>14</v>
      </c>
      <c r="H747">
        <v>34</v>
      </c>
      <c r="I747">
        <f t="shared" si="44"/>
        <v>1062.5</v>
      </c>
      <c r="J747" t="s">
        <v>21</v>
      </c>
      <c r="K747" t="s">
        <v>22</v>
      </c>
      <c r="L747">
        <v>1275195600</v>
      </c>
      <c r="M747" s="9">
        <f t="shared" si="46"/>
        <v>40328.208333333336</v>
      </c>
      <c r="N747">
        <v>1277528400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2040</v>
      </c>
      <c r="T747" t="s">
        <v>2049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5"/>
        <v>2.1250896057347672</v>
      </c>
      <c r="G748" t="s">
        <v>20</v>
      </c>
      <c r="H748">
        <v>3388</v>
      </c>
      <c r="I748">
        <f t="shared" si="44"/>
        <v>60984</v>
      </c>
      <c r="J748" t="s">
        <v>21</v>
      </c>
      <c r="K748" t="s">
        <v>22</v>
      </c>
      <c r="L748">
        <v>1318136400</v>
      </c>
      <c r="M748" s="9">
        <f t="shared" si="46"/>
        <v>40825.208333333336</v>
      </c>
      <c r="N748">
        <v>1318568400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2040</v>
      </c>
      <c r="T748" t="s">
        <v>2041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5"/>
        <v>2.2885714285714287</v>
      </c>
      <c r="G749" t="s">
        <v>20</v>
      </c>
      <c r="H749">
        <v>280</v>
      </c>
      <c r="I749">
        <f t="shared" si="44"/>
        <v>5747</v>
      </c>
      <c r="J749" t="s">
        <v>21</v>
      </c>
      <c r="K749" t="s">
        <v>22</v>
      </c>
      <c r="L749">
        <v>1283403600</v>
      </c>
      <c r="M749" s="9">
        <f t="shared" si="46"/>
        <v>40423.208333333336</v>
      </c>
      <c r="N749">
        <v>1284354000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2042</v>
      </c>
      <c r="T749" t="s">
        <v>2043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5"/>
        <v>0.34959979476654696</v>
      </c>
      <c r="G750" t="s">
        <v>74</v>
      </c>
      <c r="H750">
        <v>614</v>
      </c>
      <c r="I750">
        <f t="shared" si="44"/>
        <v>34375.5</v>
      </c>
      <c r="J750" t="s">
        <v>21</v>
      </c>
      <c r="K750" t="s">
        <v>22</v>
      </c>
      <c r="L750">
        <v>1267423200</v>
      </c>
      <c r="M750" s="9">
        <f t="shared" si="46"/>
        <v>40238.25</v>
      </c>
      <c r="N750">
        <v>1269579600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2044</v>
      </c>
      <c r="T750" t="s">
        <v>2052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5"/>
        <v>1.5729069767441861</v>
      </c>
      <c r="G751" t="s">
        <v>20</v>
      </c>
      <c r="H751">
        <v>366</v>
      </c>
      <c r="I751">
        <f t="shared" si="44"/>
        <v>6946.5</v>
      </c>
      <c r="J751" t="s">
        <v>107</v>
      </c>
      <c r="K751" t="s">
        <v>108</v>
      </c>
      <c r="L751">
        <v>1412744400</v>
      </c>
      <c r="M751" s="9">
        <f t="shared" si="46"/>
        <v>41920.208333333336</v>
      </c>
      <c r="N751">
        <v>1413781200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2040</v>
      </c>
      <c r="T751" t="s">
        <v>2049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5"/>
        <v>0.01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 s="9">
        <f t="shared" si="46"/>
        <v>40360.208333333336</v>
      </c>
      <c r="N752">
        <v>1280120400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2038</v>
      </c>
      <c r="T752" t="s">
        <v>2046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5"/>
        <v>2.3230555555555554</v>
      </c>
      <c r="G753" t="s">
        <v>20</v>
      </c>
      <c r="H753">
        <v>270</v>
      </c>
      <c r="I753">
        <f t="shared" si="44"/>
        <v>4316.5</v>
      </c>
      <c r="J753" t="s">
        <v>21</v>
      </c>
      <c r="K753" t="s">
        <v>22</v>
      </c>
      <c r="L753">
        <v>1458190800</v>
      </c>
      <c r="M753" s="9">
        <f t="shared" si="46"/>
        <v>42446.208333333328</v>
      </c>
      <c r="N753">
        <v>1459486800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2050</v>
      </c>
      <c r="T753" t="s">
        <v>2051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5"/>
        <v>0.92448275862068963</v>
      </c>
      <c r="G754" t="s">
        <v>74</v>
      </c>
      <c r="H754">
        <v>114</v>
      </c>
      <c r="I754">
        <f t="shared" si="44"/>
        <v>2738</v>
      </c>
      <c r="J754" t="s">
        <v>21</v>
      </c>
      <c r="K754" t="s">
        <v>22</v>
      </c>
      <c r="L754">
        <v>1280984400</v>
      </c>
      <c r="M754" s="9">
        <f t="shared" si="46"/>
        <v>40395.208333333336</v>
      </c>
      <c r="N754">
        <v>1282539600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2042</v>
      </c>
      <c r="T754" t="s">
        <v>2043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5"/>
        <v>2.5670212765957445</v>
      </c>
      <c r="G755" t="s">
        <v>20</v>
      </c>
      <c r="H755">
        <v>137</v>
      </c>
      <c r="I755">
        <f t="shared" si="44"/>
        <v>6101</v>
      </c>
      <c r="J755" t="s">
        <v>21</v>
      </c>
      <c r="K755" t="s">
        <v>22</v>
      </c>
      <c r="L755">
        <v>1274590800</v>
      </c>
      <c r="M755" s="9">
        <f t="shared" si="46"/>
        <v>40321.208333333336</v>
      </c>
      <c r="N755">
        <v>1275886800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2057</v>
      </c>
      <c r="T755" t="s">
        <v>2058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5"/>
        <v>1.6847017045454546</v>
      </c>
      <c r="G756" t="s">
        <v>20</v>
      </c>
      <c r="H756">
        <v>3205</v>
      </c>
      <c r="I756">
        <f t="shared" si="44"/>
        <v>60904</v>
      </c>
      <c r="J756" t="s">
        <v>21</v>
      </c>
      <c r="K756" t="s">
        <v>22</v>
      </c>
      <c r="L756">
        <v>1351400400</v>
      </c>
      <c r="M756" s="9">
        <f t="shared" si="46"/>
        <v>41210.208333333336</v>
      </c>
      <c r="N756">
        <v>1355983200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2042</v>
      </c>
      <c r="T756" t="s">
        <v>2043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5"/>
        <v>1.6657777777777778</v>
      </c>
      <c r="G757" t="s">
        <v>20</v>
      </c>
      <c r="H757">
        <v>288</v>
      </c>
      <c r="I757">
        <f t="shared" si="44"/>
        <v>3892</v>
      </c>
      <c r="J757" t="s">
        <v>36</v>
      </c>
      <c r="K757" t="s">
        <v>37</v>
      </c>
      <c r="L757">
        <v>1514354400</v>
      </c>
      <c r="M757" s="9">
        <f t="shared" si="46"/>
        <v>43096.25</v>
      </c>
      <c r="N757">
        <v>1515391200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2042</v>
      </c>
      <c r="T757" t="s">
        <v>2043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5"/>
        <v>7.7207692307692311</v>
      </c>
      <c r="G758" t="s">
        <v>20</v>
      </c>
      <c r="H758">
        <v>148</v>
      </c>
      <c r="I758">
        <f t="shared" si="44"/>
        <v>5092.5</v>
      </c>
      <c r="J758" t="s">
        <v>21</v>
      </c>
      <c r="K758" t="s">
        <v>22</v>
      </c>
      <c r="L758">
        <v>1421733600</v>
      </c>
      <c r="M758" s="9">
        <f t="shared" si="46"/>
        <v>42024.25</v>
      </c>
      <c r="N758">
        <v>1422252000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2042</v>
      </c>
      <c r="T758" t="s">
        <v>2043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5"/>
        <v>4.0685714285714285</v>
      </c>
      <c r="G759" t="s">
        <v>20</v>
      </c>
      <c r="H759">
        <v>114</v>
      </c>
      <c r="I759">
        <f t="shared" si="44"/>
        <v>2905</v>
      </c>
      <c r="J759" t="s">
        <v>21</v>
      </c>
      <c r="K759" t="s">
        <v>22</v>
      </c>
      <c r="L759">
        <v>1305176400</v>
      </c>
      <c r="M759" s="9">
        <f t="shared" si="46"/>
        <v>40675.208333333336</v>
      </c>
      <c r="N759">
        <v>1305522000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2044</v>
      </c>
      <c r="T759" t="s">
        <v>2047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5"/>
        <v>5.6420608108108112</v>
      </c>
      <c r="G760" t="s">
        <v>20</v>
      </c>
      <c r="H760">
        <v>1518</v>
      </c>
      <c r="I760">
        <f t="shared" si="44"/>
        <v>84261.5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>
        <v>1414904400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2038</v>
      </c>
      <c r="T760" t="s">
        <v>2039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5"/>
        <v>0.6842686567164179</v>
      </c>
      <c r="G761" t="s">
        <v>14</v>
      </c>
      <c r="H761">
        <v>1274</v>
      </c>
      <c r="I761">
        <f t="shared" si="44"/>
        <v>57944.5</v>
      </c>
      <c r="J761" t="s">
        <v>21</v>
      </c>
      <c r="K761" t="s">
        <v>22</v>
      </c>
      <c r="L761">
        <v>1517810400</v>
      </c>
      <c r="M761" s="9">
        <f t="shared" si="46"/>
        <v>43136.25</v>
      </c>
      <c r="N761">
        <v>1520402400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2038</v>
      </c>
      <c r="T761" t="s">
        <v>2046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5"/>
        <v>0.34351966873706002</v>
      </c>
      <c r="G762" t="s">
        <v>14</v>
      </c>
      <c r="H762">
        <v>210</v>
      </c>
      <c r="I762">
        <f t="shared" si="44"/>
        <v>8401</v>
      </c>
      <c r="J762" t="s">
        <v>107</v>
      </c>
      <c r="K762" t="s">
        <v>108</v>
      </c>
      <c r="L762">
        <v>1564635600</v>
      </c>
      <c r="M762" s="9">
        <f t="shared" si="46"/>
        <v>43678.208333333328</v>
      </c>
      <c r="N762">
        <v>1567141200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2053</v>
      </c>
      <c r="T762" t="s">
        <v>2054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5"/>
        <v>6.5545454545454547</v>
      </c>
      <c r="G763" t="s">
        <v>20</v>
      </c>
      <c r="H763">
        <v>166</v>
      </c>
      <c r="I763">
        <f t="shared" si="44"/>
        <v>7293</v>
      </c>
      <c r="J763" t="s">
        <v>21</v>
      </c>
      <c r="K763" t="s">
        <v>22</v>
      </c>
      <c r="L763">
        <v>1500699600</v>
      </c>
      <c r="M763" s="9">
        <f t="shared" si="46"/>
        <v>42938.208333333328</v>
      </c>
      <c r="N763">
        <v>1501131600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2038</v>
      </c>
      <c r="T763" t="s">
        <v>2039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5"/>
        <v>1.7725714285714285</v>
      </c>
      <c r="G764" t="s">
        <v>20</v>
      </c>
      <c r="H764">
        <v>100</v>
      </c>
      <c r="I764">
        <f t="shared" si="44"/>
        <v>3152</v>
      </c>
      <c r="J764" t="s">
        <v>26</v>
      </c>
      <c r="K764" t="s">
        <v>27</v>
      </c>
      <c r="L764">
        <v>1354082400</v>
      </c>
      <c r="M764" s="9">
        <f t="shared" si="46"/>
        <v>41241.25</v>
      </c>
      <c r="N764">
        <v>1355032800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2038</v>
      </c>
      <c r="T764" t="s">
        <v>2061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5"/>
        <v>1.1317857142857144</v>
      </c>
      <c r="G765" t="s">
        <v>20</v>
      </c>
      <c r="H765">
        <v>235</v>
      </c>
      <c r="I765">
        <f t="shared" si="44"/>
        <v>3286.5</v>
      </c>
      <c r="J765" t="s">
        <v>21</v>
      </c>
      <c r="K765" t="s">
        <v>22</v>
      </c>
      <c r="L765">
        <v>1336453200</v>
      </c>
      <c r="M765" s="9">
        <f t="shared" si="46"/>
        <v>41037.208333333336</v>
      </c>
      <c r="N765">
        <v>1339477200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2042</v>
      </c>
      <c r="T765" t="s">
        <v>2043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5"/>
        <v>7.2818181818181822</v>
      </c>
      <c r="G766" t="s">
        <v>20</v>
      </c>
      <c r="H766">
        <v>148</v>
      </c>
      <c r="I766">
        <f t="shared" si="44"/>
        <v>4079</v>
      </c>
      <c r="J766" t="s">
        <v>21</v>
      </c>
      <c r="K766" t="s">
        <v>22</v>
      </c>
      <c r="L766">
        <v>1305262800</v>
      </c>
      <c r="M766" s="9">
        <f t="shared" si="46"/>
        <v>40676.208333333336</v>
      </c>
      <c r="N766">
        <v>1305954000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2038</v>
      </c>
      <c r="T766" t="s">
        <v>2039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5"/>
        <v>2.0833333333333335</v>
      </c>
      <c r="G767" t="s">
        <v>20</v>
      </c>
      <c r="H767">
        <v>198</v>
      </c>
      <c r="I767">
        <f t="shared" si="44"/>
        <v>4161.5</v>
      </c>
      <c r="J767" t="s">
        <v>21</v>
      </c>
      <c r="K767" t="s">
        <v>22</v>
      </c>
      <c r="L767">
        <v>1492232400</v>
      </c>
      <c r="M767" s="9">
        <f t="shared" si="46"/>
        <v>42840.208333333328</v>
      </c>
      <c r="N767">
        <v>1494392400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2038</v>
      </c>
      <c r="T767" t="s">
        <v>2048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5"/>
        <v>0.31171232876712329</v>
      </c>
      <c r="G768" t="s">
        <v>14</v>
      </c>
      <c r="H768">
        <v>248</v>
      </c>
      <c r="I768">
        <f t="shared" si="44"/>
        <v>6950.5</v>
      </c>
      <c r="J768" t="s">
        <v>26</v>
      </c>
      <c r="K768" t="s">
        <v>27</v>
      </c>
      <c r="L768">
        <v>1537333200</v>
      </c>
      <c r="M768" s="9">
        <f t="shared" si="46"/>
        <v>43362.208333333328</v>
      </c>
      <c r="N768">
        <v>1537419600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2044</v>
      </c>
      <c r="T768" t="s">
        <v>2066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5"/>
        <v>0.56967078189300413</v>
      </c>
      <c r="G769" t="s">
        <v>14</v>
      </c>
      <c r="H769">
        <v>513</v>
      </c>
      <c r="I769">
        <f t="shared" si="44"/>
        <v>27942.5</v>
      </c>
      <c r="J769" t="s">
        <v>21</v>
      </c>
      <c r="K769" t="s">
        <v>22</v>
      </c>
      <c r="L769">
        <v>1444107600</v>
      </c>
      <c r="M769" s="9">
        <f t="shared" si="46"/>
        <v>42283.208333333328</v>
      </c>
      <c r="N769">
        <v>1447999200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2050</v>
      </c>
      <c r="T769" t="s">
        <v>2062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5"/>
        <v>2.31</v>
      </c>
      <c r="G770" t="s">
        <v>20</v>
      </c>
      <c r="H770">
        <v>150</v>
      </c>
      <c r="I770">
        <f t="shared" ref="I770:I833" si="48">AVERAGE(E770,H770)</f>
        <v>5619</v>
      </c>
      <c r="J770" t="s">
        <v>21</v>
      </c>
      <c r="K770" t="s">
        <v>22</v>
      </c>
      <c r="L770">
        <v>1386741600</v>
      </c>
      <c r="M770" s="9">
        <f t="shared" si="46"/>
        <v>41619.25</v>
      </c>
      <c r="N770">
        <v>1388037600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2042</v>
      </c>
      <c r="T770" t="s">
        <v>2043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9">(E771/D771)</f>
        <v>0.86867834394904464</v>
      </c>
      <c r="G771" t="s">
        <v>14</v>
      </c>
      <c r="H771">
        <v>3410</v>
      </c>
      <c r="I771">
        <f t="shared" si="48"/>
        <v>56258</v>
      </c>
      <c r="J771" t="s">
        <v>21</v>
      </c>
      <c r="K771" t="s">
        <v>22</v>
      </c>
      <c r="L771">
        <v>1376542800</v>
      </c>
      <c r="M771" s="9">
        <f t="shared" ref="M771:M834" si="50">(((L771/60)/60)/24)+DATE(1970,1,1)</f>
        <v>41501.208333333336</v>
      </c>
      <c r="N771">
        <v>1378789200</v>
      </c>
      <c r="O771" s="9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2053</v>
      </c>
      <c r="T771" t="s">
        <v>2054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9"/>
        <v>2.7074418604651163</v>
      </c>
      <c r="G772" t="s">
        <v>20</v>
      </c>
      <c r="H772">
        <v>216</v>
      </c>
      <c r="I772">
        <f t="shared" si="48"/>
        <v>5929</v>
      </c>
      <c r="J772" t="s">
        <v>107</v>
      </c>
      <c r="K772" t="s">
        <v>108</v>
      </c>
      <c r="L772">
        <v>1397451600</v>
      </c>
      <c r="M772" s="9">
        <f t="shared" si="50"/>
        <v>41743.208333333336</v>
      </c>
      <c r="N772">
        <v>1398056400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2042</v>
      </c>
      <c r="T772" t="s">
        <v>2043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9"/>
        <v>0.49446428571428569</v>
      </c>
      <c r="G773" t="s">
        <v>74</v>
      </c>
      <c r="H773">
        <v>26</v>
      </c>
      <c r="I773">
        <f t="shared" si="48"/>
        <v>1397.5</v>
      </c>
      <c r="J773" t="s">
        <v>21</v>
      </c>
      <c r="K773" t="s">
        <v>22</v>
      </c>
      <c r="L773">
        <v>1548482400</v>
      </c>
      <c r="M773" s="9">
        <f t="shared" si="50"/>
        <v>43491.25</v>
      </c>
      <c r="N773">
        <v>1550815200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2042</v>
      </c>
      <c r="T773" t="s">
        <v>2043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9"/>
        <v>1.1335962566844919</v>
      </c>
      <c r="G774" t="s">
        <v>20</v>
      </c>
      <c r="H774">
        <v>5139</v>
      </c>
      <c r="I774">
        <f t="shared" si="48"/>
        <v>87362.5</v>
      </c>
      <c r="J774" t="s">
        <v>21</v>
      </c>
      <c r="K774" t="s">
        <v>22</v>
      </c>
      <c r="L774">
        <v>1549692000</v>
      </c>
      <c r="M774" s="9">
        <f t="shared" si="50"/>
        <v>43505.25</v>
      </c>
      <c r="N774">
        <v>1550037600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2038</v>
      </c>
      <c r="T774" t="s">
        <v>2048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9"/>
        <v>1.9055555555555554</v>
      </c>
      <c r="G775" t="s">
        <v>20</v>
      </c>
      <c r="H775">
        <v>2353</v>
      </c>
      <c r="I775">
        <f t="shared" si="48"/>
        <v>51769</v>
      </c>
      <c r="J775" t="s">
        <v>21</v>
      </c>
      <c r="K775" t="s">
        <v>22</v>
      </c>
      <c r="L775">
        <v>1492059600</v>
      </c>
      <c r="M775" s="9">
        <f t="shared" si="50"/>
        <v>42838.208333333328</v>
      </c>
      <c r="N775">
        <v>1492923600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2042</v>
      </c>
      <c r="T775" t="s">
        <v>2043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9"/>
        <v>1.355</v>
      </c>
      <c r="G776" t="s">
        <v>20</v>
      </c>
      <c r="H776">
        <v>78</v>
      </c>
      <c r="I776">
        <f t="shared" si="48"/>
        <v>3426.5</v>
      </c>
      <c r="J776" t="s">
        <v>107</v>
      </c>
      <c r="K776" t="s">
        <v>108</v>
      </c>
      <c r="L776">
        <v>1463979600</v>
      </c>
      <c r="M776" s="9">
        <f t="shared" si="50"/>
        <v>42513.208333333328</v>
      </c>
      <c r="N776">
        <v>1467522000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2040</v>
      </c>
      <c r="T776" t="s">
        <v>2041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9"/>
        <v>0.10297872340425532</v>
      </c>
      <c r="G777" t="s">
        <v>14</v>
      </c>
      <c r="H777">
        <v>10</v>
      </c>
      <c r="I777">
        <f t="shared" si="48"/>
        <v>489</v>
      </c>
      <c r="J777" t="s">
        <v>21</v>
      </c>
      <c r="K777" t="s">
        <v>22</v>
      </c>
      <c r="L777">
        <v>1415253600</v>
      </c>
      <c r="M777" s="9">
        <f t="shared" si="50"/>
        <v>41949.25</v>
      </c>
      <c r="N777">
        <v>1416117600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2038</v>
      </c>
      <c r="T777" t="s">
        <v>2039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9"/>
        <v>0.65544223826714798</v>
      </c>
      <c r="G778" t="s">
        <v>14</v>
      </c>
      <c r="H778">
        <v>2201</v>
      </c>
      <c r="I778">
        <f t="shared" si="48"/>
        <v>37412</v>
      </c>
      <c r="J778" t="s">
        <v>21</v>
      </c>
      <c r="K778" t="s">
        <v>22</v>
      </c>
      <c r="L778">
        <v>1562216400</v>
      </c>
      <c r="M778" s="9">
        <f t="shared" si="50"/>
        <v>43650.208333333328</v>
      </c>
      <c r="N778">
        <v>1563771600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2042</v>
      </c>
      <c r="T778" t="s">
        <v>2043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9"/>
        <v>0.49026652452025588</v>
      </c>
      <c r="G779" t="s">
        <v>14</v>
      </c>
      <c r="H779">
        <v>676</v>
      </c>
      <c r="I779">
        <f t="shared" si="48"/>
        <v>23331.5</v>
      </c>
      <c r="J779" t="s">
        <v>21</v>
      </c>
      <c r="K779" t="s">
        <v>22</v>
      </c>
      <c r="L779">
        <v>1316754000</v>
      </c>
      <c r="M779" s="9">
        <f t="shared" si="50"/>
        <v>40809.208333333336</v>
      </c>
      <c r="N779">
        <v>1319259600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2042</v>
      </c>
      <c r="T779" t="s">
        <v>2043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9"/>
        <v>7.8792307692307695</v>
      </c>
      <c r="G780" t="s">
        <v>20</v>
      </c>
      <c r="H780">
        <v>174</v>
      </c>
      <c r="I780">
        <f t="shared" si="48"/>
        <v>5208.5</v>
      </c>
      <c r="J780" t="s">
        <v>98</v>
      </c>
      <c r="K780" t="s">
        <v>99</v>
      </c>
      <c r="L780">
        <v>1313211600</v>
      </c>
      <c r="M780" s="9">
        <f t="shared" si="50"/>
        <v>40768.208333333336</v>
      </c>
      <c r="N780">
        <v>1313643600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2044</v>
      </c>
      <c r="T780" t="s">
        <v>2052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9"/>
        <v>0.80306347746090156</v>
      </c>
      <c r="G781" t="s">
        <v>14</v>
      </c>
      <c r="H781">
        <v>831</v>
      </c>
      <c r="I781">
        <f t="shared" si="48"/>
        <v>44062</v>
      </c>
      <c r="J781" t="s">
        <v>21</v>
      </c>
      <c r="K781" t="s">
        <v>22</v>
      </c>
      <c r="L781">
        <v>1439528400</v>
      </c>
      <c r="M781" s="9">
        <f t="shared" si="50"/>
        <v>42230.208333333328</v>
      </c>
      <c r="N781">
        <v>1440306000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2042</v>
      </c>
      <c r="T781" t="s">
        <v>2043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9"/>
        <v>1.0629411764705883</v>
      </c>
      <c r="G782" t="s">
        <v>20</v>
      </c>
      <c r="H782">
        <v>164</v>
      </c>
      <c r="I782">
        <f t="shared" si="48"/>
        <v>2792.5</v>
      </c>
      <c r="J782" t="s">
        <v>21</v>
      </c>
      <c r="K782" t="s">
        <v>22</v>
      </c>
      <c r="L782">
        <v>1469163600</v>
      </c>
      <c r="M782" s="9">
        <f t="shared" si="50"/>
        <v>42573.208333333328</v>
      </c>
      <c r="N782">
        <v>1470805200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2044</v>
      </c>
      <c r="T782" t="s">
        <v>2047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9"/>
        <v>0.50735632183908042</v>
      </c>
      <c r="G783" t="s">
        <v>74</v>
      </c>
      <c r="H783">
        <v>56</v>
      </c>
      <c r="I783">
        <f t="shared" si="48"/>
        <v>2235</v>
      </c>
      <c r="J783" t="s">
        <v>98</v>
      </c>
      <c r="K783" t="s">
        <v>99</v>
      </c>
      <c r="L783">
        <v>1288501200</v>
      </c>
      <c r="M783" s="9">
        <f t="shared" si="50"/>
        <v>40482.208333333336</v>
      </c>
      <c r="N783">
        <v>1292911200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2042</v>
      </c>
      <c r="T783" t="s">
        <v>2043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9"/>
        <v>2.153137254901961</v>
      </c>
      <c r="G784" t="s">
        <v>20</v>
      </c>
      <c r="H784">
        <v>161</v>
      </c>
      <c r="I784">
        <f t="shared" si="48"/>
        <v>5571</v>
      </c>
      <c r="J784" t="s">
        <v>21</v>
      </c>
      <c r="K784" t="s">
        <v>22</v>
      </c>
      <c r="L784">
        <v>1298959200</v>
      </c>
      <c r="M784" s="9">
        <f t="shared" si="50"/>
        <v>40603.25</v>
      </c>
      <c r="N784">
        <v>1301374800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2044</v>
      </c>
      <c r="T784" t="s">
        <v>2052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9"/>
        <v>1.4122972972972974</v>
      </c>
      <c r="G785" t="s">
        <v>20</v>
      </c>
      <c r="H785">
        <v>138</v>
      </c>
      <c r="I785">
        <f t="shared" si="48"/>
        <v>5294.5</v>
      </c>
      <c r="J785" t="s">
        <v>21</v>
      </c>
      <c r="K785" t="s">
        <v>22</v>
      </c>
      <c r="L785">
        <v>1387260000</v>
      </c>
      <c r="M785" s="9">
        <f t="shared" si="50"/>
        <v>41625.25</v>
      </c>
      <c r="N785">
        <v>1387864800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2038</v>
      </c>
      <c r="T785" t="s">
        <v>2039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9"/>
        <v>1.1533745781777278</v>
      </c>
      <c r="G786" t="s">
        <v>20</v>
      </c>
      <c r="H786">
        <v>3308</v>
      </c>
      <c r="I786">
        <f t="shared" si="48"/>
        <v>52921.5</v>
      </c>
      <c r="J786" t="s">
        <v>21</v>
      </c>
      <c r="K786" t="s">
        <v>22</v>
      </c>
      <c r="L786">
        <v>1457244000</v>
      </c>
      <c r="M786" s="9">
        <f t="shared" si="50"/>
        <v>42435.25</v>
      </c>
      <c r="N786">
        <v>1458190800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2040</v>
      </c>
      <c r="T786" t="s">
        <v>2041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9"/>
        <v>1.9311940298507462</v>
      </c>
      <c r="G787" t="s">
        <v>20</v>
      </c>
      <c r="H787">
        <v>127</v>
      </c>
      <c r="I787">
        <f t="shared" si="48"/>
        <v>6533</v>
      </c>
      <c r="J787" t="s">
        <v>26</v>
      </c>
      <c r="K787" t="s">
        <v>27</v>
      </c>
      <c r="L787">
        <v>1556341200</v>
      </c>
      <c r="M787" s="9">
        <f t="shared" si="50"/>
        <v>43582.208333333328</v>
      </c>
      <c r="N787">
        <v>1559278800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2044</v>
      </c>
      <c r="T787" t="s">
        <v>2052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9"/>
        <v>7.2973333333333334</v>
      </c>
      <c r="G788" t="s">
        <v>20</v>
      </c>
      <c r="H788">
        <v>207</v>
      </c>
      <c r="I788">
        <f t="shared" si="48"/>
        <v>5576.5</v>
      </c>
      <c r="J788" t="s">
        <v>107</v>
      </c>
      <c r="K788" t="s">
        <v>108</v>
      </c>
      <c r="L788">
        <v>1522126800</v>
      </c>
      <c r="M788" s="9">
        <f t="shared" si="50"/>
        <v>43186.208333333328</v>
      </c>
      <c r="N788">
        <v>1522731600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2038</v>
      </c>
      <c r="T788" t="s">
        <v>2061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9"/>
        <v>0.99663398692810456</v>
      </c>
      <c r="G789" t="s">
        <v>14</v>
      </c>
      <c r="H789">
        <v>859</v>
      </c>
      <c r="I789">
        <f t="shared" si="48"/>
        <v>30926.5</v>
      </c>
      <c r="J789" t="s">
        <v>15</v>
      </c>
      <c r="K789" t="s">
        <v>16</v>
      </c>
      <c r="L789">
        <v>1305954000</v>
      </c>
      <c r="M789" s="9">
        <f t="shared" si="50"/>
        <v>40684.208333333336</v>
      </c>
      <c r="N789">
        <v>1306731600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2038</v>
      </c>
      <c r="T789" t="s">
        <v>2039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9"/>
        <v>0.88166666666666671</v>
      </c>
      <c r="G790" t="s">
        <v>47</v>
      </c>
      <c r="H790">
        <v>31</v>
      </c>
      <c r="I790">
        <f t="shared" si="48"/>
        <v>1602.5</v>
      </c>
      <c r="J790" t="s">
        <v>21</v>
      </c>
      <c r="K790" t="s">
        <v>22</v>
      </c>
      <c r="L790">
        <v>1350709200</v>
      </c>
      <c r="M790" s="9">
        <f t="shared" si="50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2044</v>
      </c>
      <c r="T790" t="s">
        <v>2052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9"/>
        <v>0.37233333333333335</v>
      </c>
      <c r="G791" t="s">
        <v>14</v>
      </c>
      <c r="H791">
        <v>45</v>
      </c>
      <c r="I791">
        <f t="shared" si="48"/>
        <v>1698</v>
      </c>
      <c r="J791" t="s">
        <v>21</v>
      </c>
      <c r="K791" t="s">
        <v>22</v>
      </c>
      <c r="L791">
        <v>1401166800</v>
      </c>
      <c r="M791" s="9">
        <f t="shared" si="50"/>
        <v>41786.208333333336</v>
      </c>
      <c r="N791">
        <v>1404363600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2042</v>
      </c>
      <c r="T791" t="s">
        <v>2043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9"/>
        <v>0.30540075309306081</v>
      </c>
      <c r="G792" t="s">
        <v>74</v>
      </c>
      <c r="H792">
        <v>1113</v>
      </c>
      <c r="I792">
        <f t="shared" si="48"/>
        <v>28943.5</v>
      </c>
      <c r="J792" t="s">
        <v>21</v>
      </c>
      <c r="K792" t="s">
        <v>22</v>
      </c>
      <c r="L792">
        <v>1266127200</v>
      </c>
      <c r="M792" s="9">
        <f t="shared" si="50"/>
        <v>40223.25</v>
      </c>
      <c r="N792">
        <v>1266645600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2042</v>
      </c>
      <c r="T792" t="s">
        <v>2043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9"/>
        <v>0.25714285714285712</v>
      </c>
      <c r="G793" t="s">
        <v>14</v>
      </c>
      <c r="H793">
        <v>6</v>
      </c>
      <c r="I793">
        <f t="shared" si="48"/>
        <v>273</v>
      </c>
      <c r="J793" t="s">
        <v>21</v>
      </c>
      <c r="K793" t="s">
        <v>22</v>
      </c>
      <c r="L793">
        <v>1481436000</v>
      </c>
      <c r="M793" s="9">
        <f t="shared" si="50"/>
        <v>42715.25</v>
      </c>
      <c r="N793">
        <v>1482818400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2036</v>
      </c>
      <c r="T793" t="s">
        <v>2037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9"/>
        <v>0.34</v>
      </c>
      <c r="G794" t="s">
        <v>14</v>
      </c>
      <c r="H794">
        <v>7</v>
      </c>
      <c r="I794">
        <f t="shared" si="48"/>
        <v>343.5</v>
      </c>
      <c r="J794" t="s">
        <v>21</v>
      </c>
      <c r="K794" t="s">
        <v>22</v>
      </c>
      <c r="L794">
        <v>1372222800</v>
      </c>
      <c r="M794" s="9">
        <f t="shared" si="50"/>
        <v>41451.208333333336</v>
      </c>
      <c r="N794">
        <v>1374642000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2042</v>
      </c>
      <c r="T794" t="s">
        <v>2043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9"/>
        <v>11.859090909090909</v>
      </c>
      <c r="G795" t="s">
        <v>20</v>
      </c>
      <c r="H795">
        <v>181</v>
      </c>
      <c r="I795">
        <f t="shared" si="48"/>
        <v>6613</v>
      </c>
      <c r="J795" t="s">
        <v>98</v>
      </c>
      <c r="K795" t="s">
        <v>99</v>
      </c>
      <c r="L795">
        <v>1372136400</v>
      </c>
      <c r="M795" s="9">
        <f t="shared" si="50"/>
        <v>41450.208333333336</v>
      </c>
      <c r="N795">
        <v>1372482000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2050</v>
      </c>
      <c r="T795" t="s">
        <v>2051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9"/>
        <v>1.2539393939393939</v>
      </c>
      <c r="G796" t="s">
        <v>20</v>
      </c>
      <c r="H796">
        <v>110</v>
      </c>
      <c r="I796">
        <f t="shared" si="48"/>
        <v>4193</v>
      </c>
      <c r="J796" t="s">
        <v>21</v>
      </c>
      <c r="K796" t="s">
        <v>22</v>
      </c>
      <c r="L796">
        <v>1513922400</v>
      </c>
      <c r="M796" s="9">
        <f t="shared" si="50"/>
        <v>43091.25</v>
      </c>
      <c r="N796">
        <v>1514959200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2038</v>
      </c>
      <c r="T796" t="s">
        <v>2039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9"/>
        <v>0.14394366197183098</v>
      </c>
      <c r="G797" t="s">
        <v>14</v>
      </c>
      <c r="H797">
        <v>31</v>
      </c>
      <c r="I797">
        <f t="shared" si="48"/>
        <v>526.5</v>
      </c>
      <c r="J797" t="s">
        <v>21</v>
      </c>
      <c r="K797" t="s">
        <v>22</v>
      </c>
      <c r="L797">
        <v>1477976400</v>
      </c>
      <c r="M797" s="9">
        <f t="shared" si="50"/>
        <v>42675.208333333328</v>
      </c>
      <c r="N797">
        <v>1478235600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2044</v>
      </c>
      <c r="T797" t="s">
        <v>2047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9"/>
        <v>0.54807692307692313</v>
      </c>
      <c r="G798" t="s">
        <v>14</v>
      </c>
      <c r="H798">
        <v>78</v>
      </c>
      <c r="I798">
        <f t="shared" si="48"/>
        <v>2176.5</v>
      </c>
      <c r="J798" t="s">
        <v>21</v>
      </c>
      <c r="K798" t="s">
        <v>22</v>
      </c>
      <c r="L798">
        <v>1407474000</v>
      </c>
      <c r="M798" s="9">
        <f t="shared" si="50"/>
        <v>41859.208333333336</v>
      </c>
      <c r="N798">
        <v>1408078800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2053</v>
      </c>
      <c r="T798" t="s">
        <v>2064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9"/>
        <v>1.0963157894736841</v>
      </c>
      <c r="G799" t="s">
        <v>20</v>
      </c>
      <c r="H799">
        <v>185</v>
      </c>
      <c r="I799">
        <f t="shared" si="48"/>
        <v>4258.5</v>
      </c>
      <c r="J799" t="s">
        <v>21</v>
      </c>
      <c r="K799" t="s">
        <v>22</v>
      </c>
      <c r="L799">
        <v>1546149600</v>
      </c>
      <c r="M799" s="9">
        <f t="shared" si="50"/>
        <v>43464.25</v>
      </c>
      <c r="N799">
        <v>1548136800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2040</v>
      </c>
      <c r="T799" t="s">
        <v>2041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9"/>
        <v>1.8847058823529412</v>
      </c>
      <c r="G800" t="s">
        <v>20</v>
      </c>
      <c r="H800">
        <v>121</v>
      </c>
      <c r="I800">
        <f t="shared" si="48"/>
        <v>3264.5</v>
      </c>
      <c r="J800" t="s">
        <v>21</v>
      </c>
      <c r="K800" t="s">
        <v>22</v>
      </c>
      <c r="L800">
        <v>1338440400</v>
      </c>
      <c r="M800" s="9">
        <f t="shared" si="50"/>
        <v>41060.208333333336</v>
      </c>
      <c r="N800">
        <v>1340859600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2042</v>
      </c>
      <c r="T800" t="s">
        <v>2043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9"/>
        <v>0.87008284023668636</v>
      </c>
      <c r="G801" t="s">
        <v>14</v>
      </c>
      <c r="H801">
        <v>1225</v>
      </c>
      <c r="I801">
        <f t="shared" si="48"/>
        <v>37373.5</v>
      </c>
      <c r="J801" t="s">
        <v>40</v>
      </c>
      <c r="K801" t="s">
        <v>41</v>
      </c>
      <c r="L801">
        <v>1454133600</v>
      </c>
      <c r="M801" s="9">
        <f t="shared" si="50"/>
        <v>42399.25</v>
      </c>
      <c r="N801">
        <v>1454479200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2042</v>
      </c>
      <c r="T801" t="s">
        <v>2043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9"/>
        <v>0.01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 s="9">
        <f t="shared" si="50"/>
        <v>42167.208333333328</v>
      </c>
      <c r="N802">
        <v>1434430800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2038</v>
      </c>
      <c r="T802" t="s">
        <v>2039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9"/>
        <v>2.0291304347826089</v>
      </c>
      <c r="G803" t="s">
        <v>20</v>
      </c>
      <c r="H803">
        <v>106</v>
      </c>
      <c r="I803">
        <f t="shared" si="48"/>
        <v>2386.5</v>
      </c>
      <c r="J803" t="s">
        <v>21</v>
      </c>
      <c r="K803" t="s">
        <v>22</v>
      </c>
      <c r="L803">
        <v>1577772000</v>
      </c>
      <c r="M803" s="9">
        <f t="shared" si="50"/>
        <v>43830.25</v>
      </c>
      <c r="N803">
        <v>1579672800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2057</v>
      </c>
      <c r="T803" t="s">
        <v>2058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9"/>
        <v>1.9703225806451612</v>
      </c>
      <c r="G804" t="s">
        <v>20</v>
      </c>
      <c r="H804">
        <v>142</v>
      </c>
      <c r="I804">
        <f t="shared" si="48"/>
        <v>6179</v>
      </c>
      <c r="J804" t="s">
        <v>21</v>
      </c>
      <c r="K804" t="s">
        <v>22</v>
      </c>
      <c r="L804">
        <v>1562216400</v>
      </c>
      <c r="M804" s="9">
        <f t="shared" si="50"/>
        <v>43650.208333333328</v>
      </c>
      <c r="N804">
        <v>1562389200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2057</v>
      </c>
      <c r="T804" t="s">
        <v>2058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9"/>
        <v>1.07</v>
      </c>
      <c r="G805" t="s">
        <v>20</v>
      </c>
      <c r="H805">
        <v>233</v>
      </c>
      <c r="I805">
        <f t="shared" si="48"/>
        <v>3380</v>
      </c>
      <c r="J805" t="s">
        <v>21</v>
      </c>
      <c r="K805" t="s">
        <v>22</v>
      </c>
      <c r="L805">
        <v>1548568800</v>
      </c>
      <c r="M805" s="9">
        <f t="shared" si="50"/>
        <v>43492.25</v>
      </c>
      <c r="N805">
        <v>1551506400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2042</v>
      </c>
      <c r="T805" t="s">
        <v>2043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9"/>
        <v>2.6873076923076922</v>
      </c>
      <c r="G806" t="s">
        <v>20</v>
      </c>
      <c r="H806">
        <v>218</v>
      </c>
      <c r="I806">
        <f t="shared" si="48"/>
        <v>3602.5</v>
      </c>
      <c r="J806" t="s">
        <v>21</v>
      </c>
      <c r="K806" t="s">
        <v>22</v>
      </c>
      <c r="L806">
        <v>1514872800</v>
      </c>
      <c r="M806" s="9">
        <f t="shared" si="50"/>
        <v>43102.25</v>
      </c>
      <c r="N806">
        <v>1516600800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2038</v>
      </c>
      <c r="T806" t="s">
        <v>2039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9"/>
        <v>0.50845360824742269</v>
      </c>
      <c r="G807" t="s">
        <v>14</v>
      </c>
      <c r="H807">
        <v>67</v>
      </c>
      <c r="I807">
        <f t="shared" si="48"/>
        <v>2499.5</v>
      </c>
      <c r="J807" t="s">
        <v>26</v>
      </c>
      <c r="K807" t="s">
        <v>27</v>
      </c>
      <c r="L807">
        <v>1416031200</v>
      </c>
      <c r="M807" s="9">
        <f t="shared" si="50"/>
        <v>41958.25</v>
      </c>
      <c r="N807">
        <v>1420437600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2044</v>
      </c>
      <c r="T807" t="s">
        <v>2045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9"/>
        <v>11.802857142857142</v>
      </c>
      <c r="G808" t="s">
        <v>20</v>
      </c>
      <c r="H808">
        <v>76</v>
      </c>
      <c r="I808">
        <f t="shared" si="48"/>
        <v>4169</v>
      </c>
      <c r="J808" t="s">
        <v>21</v>
      </c>
      <c r="K808" t="s">
        <v>22</v>
      </c>
      <c r="L808">
        <v>1330927200</v>
      </c>
      <c r="M808" s="9">
        <f t="shared" si="50"/>
        <v>40973.25</v>
      </c>
      <c r="N808">
        <v>1332997200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2044</v>
      </c>
      <c r="T808" t="s">
        <v>2047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9"/>
        <v>2.64</v>
      </c>
      <c r="G809" t="s">
        <v>20</v>
      </c>
      <c r="H809">
        <v>43</v>
      </c>
      <c r="I809">
        <f t="shared" si="48"/>
        <v>945.5</v>
      </c>
      <c r="J809" t="s">
        <v>21</v>
      </c>
      <c r="K809" t="s">
        <v>22</v>
      </c>
      <c r="L809">
        <v>1571115600</v>
      </c>
      <c r="M809" s="9">
        <f t="shared" si="50"/>
        <v>43753.208333333328</v>
      </c>
      <c r="N809">
        <v>1574920800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2042</v>
      </c>
      <c r="T809" t="s">
        <v>2043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9"/>
        <v>0.30442307692307691</v>
      </c>
      <c r="G810" t="s">
        <v>14</v>
      </c>
      <c r="H810">
        <v>19</v>
      </c>
      <c r="I810">
        <f t="shared" si="48"/>
        <v>801</v>
      </c>
      <c r="J810" t="s">
        <v>21</v>
      </c>
      <c r="K810" t="s">
        <v>22</v>
      </c>
      <c r="L810">
        <v>1463461200</v>
      </c>
      <c r="M810" s="9">
        <f t="shared" si="50"/>
        <v>42507.208333333328</v>
      </c>
      <c r="N810">
        <v>1464930000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2036</v>
      </c>
      <c r="T810" t="s">
        <v>2037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9"/>
        <v>0.62880681818181816</v>
      </c>
      <c r="G811" t="s">
        <v>14</v>
      </c>
      <c r="H811">
        <v>2108</v>
      </c>
      <c r="I811">
        <f t="shared" si="48"/>
        <v>45322</v>
      </c>
      <c r="J811" t="s">
        <v>98</v>
      </c>
      <c r="K811" t="s">
        <v>99</v>
      </c>
      <c r="L811">
        <v>1344920400</v>
      </c>
      <c r="M811" s="9">
        <f t="shared" si="50"/>
        <v>41135.208333333336</v>
      </c>
      <c r="N811">
        <v>1345006800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2044</v>
      </c>
      <c r="T811" t="s">
        <v>2045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9"/>
        <v>1.9312499999999999</v>
      </c>
      <c r="G812" t="s">
        <v>20</v>
      </c>
      <c r="H812">
        <v>221</v>
      </c>
      <c r="I812">
        <f t="shared" si="48"/>
        <v>6290.5</v>
      </c>
      <c r="J812" t="s">
        <v>21</v>
      </c>
      <c r="K812" t="s">
        <v>22</v>
      </c>
      <c r="L812">
        <v>1511848800</v>
      </c>
      <c r="M812" s="9">
        <f t="shared" si="50"/>
        <v>43067.25</v>
      </c>
      <c r="N812">
        <v>1512712800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2042</v>
      </c>
      <c r="T812" t="s">
        <v>2043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9"/>
        <v>0.77102702702702708</v>
      </c>
      <c r="G813" t="s">
        <v>14</v>
      </c>
      <c r="H813">
        <v>679</v>
      </c>
      <c r="I813">
        <f t="shared" si="48"/>
        <v>35999.5</v>
      </c>
      <c r="J813" t="s">
        <v>21</v>
      </c>
      <c r="K813" t="s">
        <v>22</v>
      </c>
      <c r="L813">
        <v>1452319200</v>
      </c>
      <c r="M813" s="9">
        <f t="shared" si="50"/>
        <v>42378.25</v>
      </c>
      <c r="N813">
        <v>1452492000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2053</v>
      </c>
      <c r="T813" t="s">
        <v>2054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9"/>
        <v>2.2552763819095478</v>
      </c>
      <c r="G814" t="s">
        <v>20</v>
      </c>
      <c r="H814">
        <v>2805</v>
      </c>
      <c r="I814">
        <f t="shared" si="48"/>
        <v>68722.5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>
        <v>1524286800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2050</v>
      </c>
      <c r="T814" t="s">
        <v>2051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9"/>
        <v>2.3940625</v>
      </c>
      <c r="G815" t="s">
        <v>20</v>
      </c>
      <c r="H815">
        <v>68</v>
      </c>
      <c r="I815">
        <f t="shared" si="48"/>
        <v>3864.5</v>
      </c>
      <c r="J815" t="s">
        <v>21</v>
      </c>
      <c r="K815" t="s">
        <v>22</v>
      </c>
      <c r="L815">
        <v>1346043600</v>
      </c>
      <c r="M815" s="9">
        <f t="shared" si="50"/>
        <v>41148.208333333336</v>
      </c>
      <c r="N815">
        <v>1346907600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2053</v>
      </c>
      <c r="T815" t="s">
        <v>2054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9"/>
        <v>0.921875</v>
      </c>
      <c r="G816" t="s">
        <v>14</v>
      </c>
      <c r="H816">
        <v>36</v>
      </c>
      <c r="I816">
        <f t="shared" si="48"/>
        <v>1493</v>
      </c>
      <c r="J816" t="s">
        <v>36</v>
      </c>
      <c r="K816" t="s">
        <v>37</v>
      </c>
      <c r="L816">
        <v>1464325200</v>
      </c>
      <c r="M816" s="9">
        <f t="shared" si="50"/>
        <v>42517.208333333328</v>
      </c>
      <c r="N816">
        <v>1464498000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2038</v>
      </c>
      <c r="T816" t="s">
        <v>2039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9"/>
        <v>1.3023333333333333</v>
      </c>
      <c r="G817" t="s">
        <v>20</v>
      </c>
      <c r="H817">
        <v>183</v>
      </c>
      <c r="I817">
        <f t="shared" si="48"/>
        <v>5952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>
        <v>1514181600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2038</v>
      </c>
      <c r="T817" t="s">
        <v>2039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9"/>
        <v>6.1521739130434785</v>
      </c>
      <c r="G818" t="s">
        <v>20</v>
      </c>
      <c r="H818">
        <v>133</v>
      </c>
      <c r="I818">
        <f t="shared" si="48"/>
        <v>7141.5</v>
      </c>
      <c r="J818" t="s">
        <v>21</v>
      </c>
      <c r="K818" t="s">
        <v>22</v>
      </c>
      <c r="L818">
        <v>1392012000</v>
      </c>
      <c r="M818" s="9">
        <f t="shared" si="50"/>
        <v>41680.25</v>
      </c>
      <c r="N818">
        <v>1392184800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2042</v>
      </c>
      <c r="T818" t="s">
        <v>2043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9"/>
        <v>3.687953216374269</v>
      </c>
      <c r="G819" t="s">
        <v>20</v>
      </c>
      <c r="H819">
        <v>2489</v>
      </c>
      <c r="I819">
        <f t="shared" si="48"/>
        <v>95840.5</v>
      </c>
      <c r="J819" t="s">
        <v>107</v>
      </c>
      <c r="K819" t="s">
        <v>108</v>
      </c>
      <c r="L819">
        <v>1556946000</v>
      </c>
      <c r="M819" s="9">
        <f t="shared" si="50"/>
        <v>43589.208333333328</v>
      </c>
      <c r="N819">
        <v>1559365200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2050</v>
      </c>
      <c r="T819" t="s">
        <v>2051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9"/>
        <v>10.948571428571428</v>
      </c>
      <c r="G820" t="s">
        <v>20</v>
      </c>
      <c r="H820">
        <v>69</v>
      </c>
      <c r="I820">
        <f t="shared" si="48"/>
        <v>3866.5</v>
      </c>
      <c r="J820" t="s">
        <v>21</v>
      </c>
      <c r="K820" t="s">
        <v>22</v>
      </c>
      <c r="L820">
        <v>1548050400</v>
      </c>
      <c r="M820" s="9">
        <f t="shared" si="50"/>
        <v>43486.25</v>
      </c>
      <c r="N820">
        <v>1549173600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2042</v>
      </c>
      <c r="T820" t="s">
        <v>2043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9"/>
        <v>0.50662921348314605</v>
      </c>
      <c r="G821" t="s">
        <v>14</v>
      </c>
      <c r="H821">
        <v>47</v>
      </c>
      <c r="I821">
        <f t="shared" si="48"/>
        <v>2278</v>
      </c>
      <c r="J821" t="s">
        <v>21</v>
      </c>
      <c r="K821" t="s">
        <v>22</v>
      </c>
      <c r="L821">
        <v>1353736800</v>
      </c>
      <c r="M821" s="9">
        <f t="shared" si="50"/>
        <v>41237.25</v>
      </c>
      <c r="N821">
        <v>1355032800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2053</v>
      </c>
      <c r="T821" t="s">
        <v>2054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9"/>
        <v>8.0060000000000002</v>
      </c>
      <c r="G822" t="s">
        <v>20</v>
      </c>
      <c r="H822">
        <v>279</v>
      </c>
      <c r="I822">
        <f t="shared" si="48"/>
        <v>6144</v>
      </c>
      <c r="J822" t="s">
        <v>40</v>
      </c>
      <c r="K822" t="s">
        <v>41</v>
      </c>
      <c r="L822">
        <v>1532840400</v>
      </c>
      <c r="M822" s="9">
        <f t="shared" si="50"/>
        <v>43310.208333333328</v>
      </c>
      <c r="N822">
        <v>1533963600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2038</v>
      </c>
      <c r="T822" t="s">
        <v>2039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9"/>
        <v>2.9128571428571428</v>
      </c>
      <c r="G823" t="s">
        <v>20</v>
      </c>
      <c r="H823">
        <v>210</v>
      </c>
      <c r="I823">
        <f t="shared" si="48"/>
        <v>7241.5</v>
      </c>
      <c r="J823" t="s">
        <v>21</v>
      </c>
      <c r="K823" t="s">
        <v>22</v>
      </c>
      <c r="L823">
        <v>1488261600</v>
      </c>
      <c r="M823" s="9">
        <f t="shared" si="50"/>
        <v>42794.25</v>
      </c>
      <c r="N823">
        <v>1489381200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2044</v>
      </c>
      <c r="T823" t="s">
        <v>2045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9"/>
        <v>3.4996666666666667</v>
      </c>
      <c r="G824" t="s">
        <v>20</v>
      </c>
      <c r="H824">
        <v>2100</v>
      </c>
      <c r="I824">
        <f t="shared" si="48"/>
        <v>95541</v>
      </c>
      <c r="J824" t="s">
        <v>21</v>
      </c>
      <c r="K824" t="s">
        <v>22</v>
      </c>
      <c r="L824">
        <v>1393567200</v>
      </c>
      <c r="M824" s="9">
        <f t="shared" si="50"/>
        <v>41698.25</v>
      </c>
      <c r="N824">
        <v>1395032400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2038</v>
      </c>
      <c r="T824" t="s">
        <v>2039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9"/>
        <v>3.5707317073170732</v>
      </c>
      <c r="G825" t="s">
        <v>20</v>
      </c>
      <c r="H825">
        <v>252</v>
      </c>
      <c r="I825">
        <f t="shared" si="48"/>
        <v>7446</v>
      </c>
      <c r="J825" t="s">
        <v>21</v>
      </c>
      <c r="K825" t="s">
        <v>22</v>
      </c>
      <c r="L825">
        <v>1410325200</v>
      </c>
      <c r="M825" s="9">
        <f t="shared" si="50"/>
        <v>41892.208333333336</v>
      </c>
      <c r="N825">
        <v>1412485200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2038</v>
      </c>
      <c r="T825" t="s">
        <v>2039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9"/>
        <v>1.2648941176470587</v>
      </c>
      <c r="G826" t="s">
        <v>20</v>
      </c>
      <c r="H826">
        <v>1280</v>
      </c>
      <c r="I826">
        <f t="shared" si="48"/>
        <v>54398</v>
      </c>
      <c r="J826" t="s">
        <v>21</v>
      </c>
      <c r="K826" t="s">
        <v>22</v>
      </c>
      <c r="L826">
        <v>1276923600</v>
      </c>
      <c r="M826" s="9">
        <f t="shared" si="50"/>
        <v>40348.208333333336</v>
      </c>
      <c r="N826">
        <v>1279688400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2050</v>
      </c>
      <c r="T826" t="s">
        <v>2051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9"/>
        <v>3.875</v>
      </c>
      <c r="G827" t="s">
        <v>20</v>
      </c>
      <c r="H827">
        <v>157</v>
      </c>
      <c r="I827">
        <f t="shared" si="48"/>
        <v>7053.5</v>
      </c>
      <c r="J827" t="s">
        <v>40</v>
      </c>
      <c r="K827" t="s">
        <v>41</v>
      </c>
      <c r="L827">
        <v>1500958800</v>
      </c>
      <c r="M827" s="9">
        <f t="shared" si="50"/>
        <v>42941.208333333328</v>
      </c>
      <c r="N827">
        <v>1501995600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2044</v>
      </c>
      <c r="T827" t="s">
        <v>2055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9"/>
        <v>4.5703571428571426</v>
      </c>
      <c r="G828" t="s">
        <v>20</v>
      </c>
      <c r="H828">
        <v>194</v>
      </c>
      <c r="I828">
        <f t="shared" si="48"/>
        <v>6495.5</v>
      </c>
      <c r="J828" t="s">
        <v>21</v>
      </c>
      <c r="K828" t="s">
        <v>22</v>
      </c>
      <c r="L828">
        <v>1292220000</v>
      </c>
      <c r="M828" s="9">
        <f t="shared" si="50"/>
        <v>40525.25</v>
      </c>
      <c r="N828">
        <v>1294639200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2042</v>
      </c>
      <c r="T828" t="s">
        <v>2043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9"/>
        <v>2.6669565217391304</v>
      </c>
      <c r="G829" t="s">
        <v>20</v>
      </c>
      <c r="H829">
        <v>82</v>
      </c>
      <c r="I829">
        <f t="shared" si="48"/>
        <v>3108</v>
      </c>
      <c r="J829" t="s">
        <v>26</v>
      </c>
      <c r="K829" t="s">
        <v>27</v>
      </c>
      <c r="L829">
        <v>1304398800</v>
      </c>
      <c r="M829" s="9">
        <f t="shared" si="50"/>
        <v>40666.208333333336</v>
      </c>
      <c r="N829">
        <v>1305435600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2044</v>
      </c>
      <c r="T829" t="s">
        <v>2047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9"/>
        <v>0.69</v>
      </c>
      <c r="G830" t="s">
        <v>14</v>
      </c>
      <c r="H830">
        <v>70</v>
      </c>
      <c r="I830">
        <f t="shared" si="48"/>
        <v>2484.5</v>
      </c>
      <c r="J830" t="s">
        <v>21</v>
      </c>
      <c r="K830" t="s">
        <v>22</v>
      </c>
      <c r="L830">
        <v>1535432400</v>
      </c>
      <c r="M830" s="9">
        <f t="shared" si="50"/>
        <v>43340.208333333328</v>
      </c>
      <c r="N830">
        <v>1537592400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2042</v>
      </c>
      <c r="T830" t="s">
        <v>2043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9"/>
        <v>0.51343749999999999</v>
      </c>
      <c r="G831" t="s">
        <v>14</v>
      </c>
      <c r="H831">
        <v>154</v>
      </c>
      <c r="I831">
        <f t="shared" si="48"/>
        <v>2541.5</v>
      </c>
      <c r="J831" t="s">
        <v>21</v>
      </c>
      <c r="K831" t="s">
        <v>22</v>
      </c>
      <c r="L831">
        <v>1433826000</v>
      </c>
      <c r="M831" s="9">
        <f t="shared" si="50"/>
        <v>42164.208333333328</v>
      </c>
      <c r="N831">
        <v>1435122000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2042</v>
      </c>
      <c r="T831" t="s">
        <v>2043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9"/>
        <v>1.1710526315789473E-2</v>
      </c>
      <c r="G832" t="s">
        <v>14</v>
      </c>
      <c r="H832">
        <v>22</v>
      </c>
      <c r="I832">
        <f t="shared" si="48"/>
        <v>723</v>
      </c>
      <c r="J832" t="s">
        <v>21</v>
      </c>
      <c r="K832" t="s">
        <v>22</v>
      </c>
      <c r="L832">
        <v>1514959200</v>
      </c>
      <c r="M832" s="9">
        <f t="shared" si="50"/>
        <v>43103.25</v>
      </c>
      <c r="N832">
        <v>1520056800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2042</v>
      </c>
      <c r="T832" t="s">
        <v>2043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9"/>
        <v>1.089773429454171</v>
      </c>
      <c r="G833" t="s">
        <v>20</v>
      </c>
      <c r="H833">
        <v>4233</v>
      </c>
      <c r="I833">
        <f t="shared" si="48"/>
        <v>55025</v>
      </c>
      <c r="J833" t="s">
        <v>21</v>
      </c>
      <c r="K833" t="s">
        <v>22</v>
      </c>
      <c r="L833">
        <v>1332738000</v>
      </c>
      <c r="M833" s="9">
        <f t="shared" si="50"/>
        <v>40994.208333333336</v>
      </c>
      <c r="N833">
        <v>1335675600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2057</v>
      </c>
      <c r="T833" t="s">
        <v>2058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9"/>
        <v>3.1517592592592591</v>
      </c>
      <c r="G834" t="s">
        <v>20</v>
      </c>
      <c r="H834">
        <v>1297</v>
      </c>
      <c r="I834">
        <f t="shared" ref="I834:I897" si="52">AVERAGE(E834,H834)</f>
        <v>68726.5</v>
      </c>
      <c r="J834" t="s">
        <v>36</v>
      </c>
      <c r="K834" t="s">
        <v>37</v>
      </c>
      <c r="L834">
        <v>1445490000</v>
      </c>
      <c r="M834" s="9">
        <f t="shared" si="50"/>
        <v>42299.208333333328</v>
      </c>
      <c r="N834">
        <v>1448431200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2050</v>
      </c>
      <c r="T834" t="s">
        <v>2062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3">(E835/D835)</f>
        <v>1.5769117647058823</v>
      </c>
      <c r="G835" t="s">
        <v>20</v>
      </c>
      <c r="H835">
        <v>165</v>
      </c>
      <c r="I835">
        <f t="shared" si="52"/>
        <v>5444</v>
      </c>
      <c r="J835" t="s">
        <v>36</v>
      </c>
      <c r="K835" t="s">
        <v>37</v>
      </c>
      <c r="L835">
        <v>1297663200</v>
      </c>
      <c r="M835" s="9">
        <f t="shared" ref="M835:M898" si="54">(((L835/60)/60)/24)+DATE(1970,1,1)</f>
        <v>40588.25</v>
      </c>
      <c r="N835">
        <v>1298613600</v>
      </c>
      <c r="O835" s="9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2050</v>
      </c>
      <c r="T835" t="s">
        <v>2062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3"/>
        <v>1.5380821917808218</v>
      </c>
      <c r="G836" t="s">
        <v>20</v>
      </c>
      <c r="H836">
        <v>119</v>
      </c>
      <c r="I836">
        <f t="shared" si="52"/>
        <v>5673.5</v>
      </c>
      <c r="J836" t="s">
        <v>21</v>
      </c>
      <c r="K836" t="s">
        <v>22</v>
      </c>
      <c r="L836">
        <v>1371963600</v>
      </c>
      <c r="M836" s="9">
        <f t="shared" si="54"/>
        <v>41448.208333333336</v>
      </c>
      <c r="N836">
        <v>1372482000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2042</v>
      </c>
      <c r="T836" t="s">
        <v>2043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3"/>
        <v>0.89738979118329465</v>
      </c>
      <c r="G837" t="s">
        <v>14</v>
      </c>
      <c r="H837">
        <v>1758</v>
      </c>
      <c r="I837">
        <f t="shared" si="52"/>
        <v>39556.5</v>
      </c>
      <c r="J837" t="s">
        <v>21</v>
      </c>
      <c r="K837" t="s">
        <v>22</v>
      </c>
      <c r="L837">
        <v>1425103200</v>
      </c>
      <c r="M837" s="9">
        <f t="shared" si="54"/>
        <v>42063.25</v>
      </c>
      <c r="N837">
        <v>1425621600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2040</v>
      </c>
      <c r="T837" t="s">
        <v>2041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3"/>
        <v>0.75135802469135804</v>
      </c>
      <c r="G838" t="s">
        <v>14</v>
      </c>
      <c r="H838">
        <v>94</v>
      </c>
      <c r="I838">
        <f t="shared" si="52"/>
        <v>3090</v>
      </c>
      <c r="J838" t="s">
        <v>21</v>
      </c>
      <c r="K838" t="s">
        <v>22</v>
      </c>
      <c r="L838">
        <v>1265349600</v>
      </c>
      <c r="M838" s="9">
        <f t="shared" si="54"/>
        <v>40214.25</v>
      </c>
      <c r="N838">
        <v>1266300000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2038</v>
      </c>
      <c r="T838" t="s">
        <v>2048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3"/>
        <v>8.5288135593220336</v>
      </c>
      <c r="G839" t="s">
        <v>20</v>
      </c>
      <c r="H839">
        <v>1797</v>
      </c>
      <c r="I839">
        <f t="shared" si="52"/>
        <v>76378.5</v>
      </c>
      <c r="J839" t="s">
        <v>21</v>
      </c>
      <c r="K839" t="s">
        <v>22</v>
      </c>
      <c r="L839">
        <v>1301202000</v>
      </c>
      <c r="M839" s="9">
        <f t="shared" si="54"/>
        <v>40629.208333333336</v>
      </c>
      <c r="N839">
        <v>1305867600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2038</v>
      </c>
      <c r="T839" t="s">
        <v>2061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3"/>
        <v>1.3890625000000001</v>
      </c>
      <c r="G840" t="s">
        <v>20</v>
      </c>
      <c r="H840">
        <v>261</v>
      </c>
      <c r="I840">
        <f t="shared" si="52"/>
        <v>4575.5</v>
      </c>
      <c r="J840" t="s">
        <v>21</v>
      </c>
      <c r="K840" t="s">
        <v>22</v>
      </c>
      <c r="L840">
        <v>1538024400</v>
      </c>
      <c r="M840" s="9">
        <f t="shared" si="54"/>
        <v>43370.208333333328</v>
      </c>
      <c r="N840">
        <v>1538802000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2042</v>
      </c>
      <c r="T840" t="s">
        <v>2043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3"/>
        <v>1.9018181818181819</v>
      </c>
      <c r="G841" t="s">
        <v>20</v>
      </c>
      <c r="H841">
        <v>157</v>
      </c>
      <c r="I841">
        <f t="shared" si="52"/>
        <v>7400.5</v>
      </c>
      <c r="J841" t="s">
        <v>21</v>
      </c>
      <c r="K841" t="s">
        <v>22</v>
      </c>
      <c r="L841">
        <v>1395032400</v>
      </c>
      <c r="M841" s="9">
        <f t="shared" si="54"/>
        <v>41715.208333333336</v>
      </c>
      <c r="N841">
        <v>1398920400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2044</v>
      </c>
      <c r="T841" t="s">
        <v>2045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3"/>
        <v>1.0024333619948409</v>
      </c>
      <c r="G842" t="s">
        <v>20</v>
      </c>
      <c r="H842">
        <v>3533</v>
      </c>
      <c r="I842">
        <f t="shared" si="52"/>
        <v>60058</v>
      </c>
      <c r="J842" t="s">
        <v>21</v>
      </c>
      <c r="K842" t="s">
        <v>22</v>
      </c>
      <c r="L842">
        <v>1405486800</v>
      </c>
      <c r="M842" s="9">
        <f t="shared" si="54"/>
        <v>41836.208333333336</v>
      </c>
      <c r="N842">
        <v>1405659600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2042</v>
      </c>
      <c r="T842" t="s">
        <v>2043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3"/>
        <v>1.4275824175824177</v>
      </c>
      <c r="G843" t="s">
        <v>20</v>
      </c>
      <c r="H843">
        <v>155</v>
      </c>
      <c r="I843">
        <f t="shared" si="52"/>
        <v>6573</v>
      </c>
      <c r="J843" t="s">
        <v>21</v>
      </c>
      <c r="K843" t="s">
        <v>22</v>
      </c>
      <c r="L843">
        <v>1455861600</v>
      </c>
      <c r="M843" s="9">
        <f t="shared" si="54"/>
        <v>42419.25</v>
      </c>
      <c r="N843">
        <v>1457244000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2040</v>
      </c>
      <c r="T843" t="s">
        <v>2041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3"/>
        <v>5.6313333333333331</v>
      </c>
      <c r="G844" t="s">
        <v>20</v>
      </c>
      <c r="H844">
        <v>132</v>
      </c>
      <c r="I844">
        <f t="shared" si="52"/>
        <v>4289.5</v>
      </c>
      <c r="J844" t="s">
        <v>107</v>
      </c>
      <c r="K844" t="s">
        <v>108</v>
      </c>
      <c r="L844">
        <v>1529038800</v>
      </c>
      <c r="M844" s="9">
        <f t="shared" si="54"/>
        <v>43266.208333333328</v>
      </c>
      <c r="N844">
        <v>1529298000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2040</v>
      </c>
      <c r="T844" t="s">
        <v>2049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3"/>
        <v>0.30715909090909088</v>
      </c>
      <c r="G845" t="s">
        <v>14</v>
      </c>
      <c r="H845">
        <v>33</v>
      </c>
      <c r="I845">
        <f t="shared" si="52"/>
        <v>1368</v>
      </c>
      <c r="J845" t="s">
        <v>21</v>
      </c>
      <c r="K845" t="s">
        <v>22</v>
      </c>
      <c r="L845">
        <v>1535259600</v>
      </c>
      <c r="M845" s="9">
        <f t="shared" si="54"/>
        <v>43338.208333333328</v>
      </c>
      <c r="N845">
        <v>1535778000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2057</v>
      </c>
      <c r="T845" t="s">
        <v>2058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3"/>
        <v>0.99397727272727276</v>
      </c>
      <c r="G846" t="s">
        <v>74</v>
      </c>
      <c r="H846">
        <v>94</v>
      </c>
      <c r="I846">
        <f t="shared" si="52"/>
        <v>4420.5</v>
      </c>
      <c r="J846" t="s">
        <v>21</v>
      </c>
      <c r="K846" t="s">
        <v>22</v>
      </c>
      <c r="L846">
        <v>1327212000</v>
      </c>
      <c r="M846" s="9">
        <f t="shared" si="54"/>
        <v>40930.25</v>
      </c>
      <c r="N846">
        <v>1327471200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2044</v>
      </c>
      <c r="T846" t="s">
        <v>2045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3"/>
        <v>1.9754935622317598</v>
      </c>
      <c r="G847" t="s">
        <v>20</v>
      </c>
      <c r="H847">
        <v>1354</v>
      </c>
      <c r="I847">
        <f t="shared" si="52"/>
        <v>69720.5</v>
      </c>
      <c r="J847" t="s">
        <v>40</v>
      </c>
      <c r="K847" t="s">
        <v>41</v>
      </c>
      <c r="L847">
        <v>1526360400</v>
      </c>
      <c r="M847" s="9">
        <f t="shared" si="54"/>
        <v>43235.208333333328</v>
      </c>
      <c r="N847">
        <v>1529557200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2040</v>
      </c>
      <c r="T847" t="s">
        <v>2041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3"/>
        <v>5.085</v>
      </c>
      <c r="G848" t="s">
        <v>20</v>
      </c>
      <c r="H848">
        <v>48</v>
      </c>
      <c r="I848">
        <f t="shared" si="52"/>
        <v>2566.5</v>
      </c>
      <c r="J848" t="s">
        <v>21</v>
      </c>
      <c r="K848" t="s">
        <v>22</v>
      </c>
      <c r="L848">
        <v>1532149200</v>
      </c>
      <c r="M848" s="9">
        <f t="shared" si="54"/>
        <v>43302.208333333328</v>
      </c>
      <c r="N848">
        <v>1535259600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2040</v>
      </c>
      <c r="T848" t="s">
        <v>2041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3"/>
        <v>2.3774468085106384</v>
      </c>
      <c r="G849" t="s">
        <v>20</v>
      </c>
      <c r="H849">
        <v>110</v>
      </c>
      <c r="I849">
        <f t="shared" si="52"/>
        <v>5642</v>
      </c>
      <c r="J849" t="s">
        <v>21</v>
      </c>
      <c r="K849" t="s">
        <v>22</v>
      </c>
      <c r="L849">
        <v>1515304800</v>
      </c>
      <c r="M849" s="9">
        <f t="shared" si="54"/>
        <v>43107.25</v>
      </c>
      <c r="N849">
        <v>1515564000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2036</v>
      </c>
      <c r="T849" t="s">
        <v>2037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3"/>
        <v>3.3846875000000001</v>
      </c>
      <c r="G850" t="s">
        <v>20</v>
      </c>
      <c r="H850">
        <v>172</v>
      </c>
      <c r="I850">
        <f t="shared" si="52"/>
        <v>5501.5</v>
      </c>
      <c r="J850" t="s">
        <v>21</v>
      </c>
      <c r="K850" t="s">
        <v>22</v>
      </c>
      <c r="L850">
        <v>1276318800</v>
      </c>
      <c r="M850" s="9">
        <f t="shared" si="54"/>
        <v>40341.208333333336</v>
      </c>
      <c r="N850">
        <v>1277096400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2044</v>
      </c>
      <c r="T850" t="s">
        <v>2047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3"/>
        <v>1.3308955223880596</v>
      </c>
      <c r="G851" t="s">
        <v>20</v>
      </c>
      <c r="H851">
        <v>307</v>
      </c>
      <c r="I851">
        <f t="shared" si="52"/>
        <v>4612</v>
      </c>
      <c r="J851" t="s">
        <v>21</v>
      </c>
      <c r="K851" t="s">
        <v>22</v>
      </c>
      <c r="L851">
        <v>1328767200</v>
      </c>
      <c r="M851" s="9">
        <f t="shared" si="54"/>
        <v>40948.25</v>
      </c>
      <c r="N851">
        <v>1329026400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2038</v>
      </c>
      <c r="T851" t="s">
        <v>2048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3"/>
        <v>0.01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 s="9">
        <f t="shared" si="54"/>
        <v>40866.25</v>
      </c>
      <c r="N852">
        <v>1322978400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2038</v>
      </c>
      <c r="T852" t="s">
        <v>2039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3"/>
        <v>2.0779999999999998</v>
      </c>
      <c r="G853" t="s">
        <v>20</v>
      </c>
      <c r="H853">
        <v>160</v>
      </c>
      <c r="I853">
        <f t="shared" si="52"/>
        <v>6314</v>
      </c>
      <c r="J853" t="s">
        <v>21</v>
      </c>
      <c r="K853" t="s">
        <v>22</v>
      </c>
      <c r="L853">
        <v>1335934800</v>
      </c>
      <c r="M853" s="9">
        <f t="shared" si="54"/>
        <v>41031.208333333336</v>
      </c>
      <c r="N853">
        <v>1338786000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2038</v>
      </c>
      <c r="T853" t="s">
        <v>2046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3"/>
        <v>0.51122448979591839</v>
      </c>
      <c r="G854" t="s">
        <v>14</v>
      </c>
      <c r="H854">
        <v>31</v>
      </c>
      <c r="I854">
        <f t="shared" si="52"/>
        <v>1268</v>
      </c>
      <c r="J854" t="s">
        <v>21</v>
      </c>
      <c r="K854" t="s">
        <v>22</v>
      </c>
      <c r="L854">
        <v>1310792400</v>
      </c>
      <c r="M854" s="9">
        <f t="shared" si="54"/>
        <v>40740.208333333336</v>
      </c>
      <c r="N854">
        <v>1311656400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2053</v>
      </c>
      <c r="T854" t="s">
        <v>2054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3"/>
        <v>6.5205847953216374</v>
      </c>
      <c r="G855" t="s">
        <v>20</v>
      </c>
      <c r="H855">
        <v>1467</v>
      </c>
      <c r="I855">
        <f t="shared" si="52"/>
        <v>56484.5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>
        <v>1308978000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2038</v>
      </c>
      <c r="T855" t="s">
        <v>2048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3"/>
        <v>1.1363099415204678</v>
      </c>
      <c r="G856" t="s">
        <v>20</v>
      </c>
      <c r="H856">
        <v>2662</v>
      </c>
      <c r="I856">
        <f t="shared" si="52"/>
        <v>98485.5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>
        <v>1576389600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2050</v>
      </c>
      <c r="T856" t="s">
        <v>2056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3"/>
        <v>1.0237606837606839</v>
      </c>
      <c r="G857" t="s">
        <v>20</v>
      </c>
      <c r="H857">
        <v>452</v>
      </c>
      <c r="I857">
        <f t="shared" si="52"/>
        <v>12204</v>
      </c>
      <c r="J857" t="s">
        <v>26</v>
      </c>
      <c r="K857" t="s">
        <v>27</v>
      </c>
      <c r="L857">
        <v>1308373200</v>
      </c>
      <c r="M857" s="9">
        <f t="shared" si="54"/>
        <v>40712.208333333336</v>
      </c>
      <c r="N857">
        <v>1311051600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2042</v>
      </c>
      <c r="T857" t="s">
        <v>2043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3"/>
        <v>3.5658333333333334</v>
      </c>
      <c r="G858" t="s">
        <v>20</v>
      </c>
      <c r="H858">
        <v>158</v>
      </c>
      <c r="I858">
        <f t="shared" si="52"/>
        <v>4358</v>
      </c>
      <c r="J858" t="s">
        <v>21</v>
      </c>
      <c r="K858" t="s">
        <v>22</v>
      </c>
      <c r="L858">
        <v>1335243600</v>
      </c>
      <c r="M858" s="9">
        <f t="shared" si="54"/>
        <v>41023.208333333336</v>
      </c>
      <c r="N858">
        <v>1336712400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2036</v>
      </c>
      <c r="T858" t="s">
        <v>2037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3"/>
        <v>1.3986792452830188</v>
      </c>
      <c r="G859" t="s">
        <v>20</v>
      </c>
      <c r="H859">
        <v>225</v>
      </c>
      <c r="I859">
        <f t="shared" si="52"/>
        <v>3819</v>
      </c>
      <c r="J859" t="s">
        <v>98</v>
      </c>
      <c r="K859" t="s">
        <v>99</v>
      </c>
      <c r="L859">
        <v>1328421600</v>
      </c>
      <c r="M859" s="9">
        <f t="shared" si="54"/>
        <v>40944.25</v>
      </c>
      <c r="N859">
        <v>1330408800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2044</v>
      </c>
      <c r="T859" t="s">
        <v>2055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3"/>
        <v>0.69450000000000001</v>
      </c>
      <c r="G860" t="s">
        <v>14</v>
      </c>
      <c r="H860">
        <v>35</v>
      </c>
      <c r="I860">
        <f t="shared" si="52"/>
        <v>1406.5</v>
      </c>
      <c r="J860" t="s">
        <v>21</v>
      </c>
      <c r="K860" t="s">
        <v>22</v>
      </c>
      <c r="L860">
        <v>1524286800</v>
      </c>
      <c r="M860" s="9">
        <f t="shared" si="54"/>
        <v>43211.208333333328</v>
      </c>
      <c r="N860">
        <v>1524891600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2036</v>
      </c>
      <c r="T860" t="s">
        <v>2037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3"/>
        <v>0.35534246575342465</v>
      </c>
      <c r="G861" t="s">
        <v>14</v>
      </c>
      <c r="H861">
        <v>63</v>
      </c>
      <c r="I861">
        <f t="shared" si="52"/>
        <v>1328.5</v>
      </c>
      <c r="J861" t="s">
        <v>21</v>
      </c>
      <c r="K861" t="s">
        <v>22</v>
      </c>
      <c r="L861">
        <v>1362117600</v>
      </c>
      <c r="M861" s="9">
        <f t="shared" si="54"/>
        <v>41334.25</v>
      </c>
      <c r="N861">
        <v>1363669200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2042</v>
      </c>
      <c r="T861" t="s">
        <v>2043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3"/>
        <v>2.5165000000000002</v>
      </c>
      <c r="G862" t="s">
        <v>20</v>
      </c>
      <c r="H862">
        <v>65</v>
      </c>
      <c r="I862">
        <f t="shared" si="52"/>
        <v>2549</v>
      </c>
      <c r="J862" t="s">
        <v>21</v>
      </c>
      <c r="K862" t="s">
        <v>22</v>
      </c>
      <c r="L862">
        <v>1550556000</v>
      </c>
      <c r="M862" s="9">
        <f t="shared" si="54"/>
        <v>43515.25</v>
      </c>
      <c r="N862">
        <v>1551420000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2040</v>
      </c>
      <c r="T862" t="s">
        <v>2049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3"/>
        <v>1.0587500000000001</v>
      </c>
      <c r="G863" t="s">
        <v>20</v>
      </c>
      <c r="H863">
        <v>163</v>
      </c>
      <c r="I863">
        <f t="shared" si="52"/>
        <v>4740</v>
      </c>
      <c r="J863" t="s">
        <v>21</v>
      </c>
      <c r="K863" t="s">
        <v>22</v>
      </c>
      <c r="L863">
        <v>1269147600</v>
      </c>
      <c r="M863" s="9">
        <f t="shared" si="54"/>
        <v>40258.208333333336</v>
      </c>
      <c r="N863">
        <v>1269838800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2042</v>
      </c>
      <c r="T863" t="s">
        <v>2043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3"/>
        <v>1.8742857142857143</v>
      </c>
      <c r="G864" t="s">
        <v>20</v>
      </c>
      <c r="H864">
        <v>85</v>
      </c>
      <c r="I864">
        <f t="shared" si="52"/>
        <v>3322.5</v>
      </c>
      <c r="J864" t="s">
        <v>21</v>
      </c>
      <c r="K864" t="s">
        <v>22</v>
      </c>
      <c r="L864">
        <v>1312174800</v>
      </c>
      <c r="M864" s="9">
        <f t="shared" si="54"/>
        <v>40756.208333333336</v>
      </c>
      <c r="N864">
        <v>1312520400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2042</v>
      </c>
      <c r="T864" t="s">
        <v>2043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3"/>
        <v>3.8678571428571429</v>
      </c>
      <c r="G865" t="s">
        <v>20</v>
      </c>
      <c r="H865">
        <v>217</v>
      </c>
      <c r="I865">
        <f t="shared" si="52"/>
        <v>2816</v>
      </c>
      <c r="J865" t="s">
        <v>21</v>
      </c>
      <c r="K865" t="s">
        <v>22</v>
      </c>
      <c r="L865">
        <v>1434517200</v>
      </c>
      <c r="M865" s="9">
        <f t="shared" si="54"/>
        <v>42172.208333333328</v>
      </c>
      <c r="N865">
        <v>1436504400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2044</v>
      </c>
      <c r="T865" t="s">
        <v>2063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3"/>
        <v>3.4707142857142856</v>
      </c>
      <c r="G866" t="s">
        <v>20</v>
      </c>
      <c r="H866">
        <v>150</v>
      </c>
      <c r="I866">
        <f t="shared" si="52"/>
        <v>7363.5</v>
      </c>
      <c r="J866" t="s">
        <v>21</v>
      </c>
      <c r="K866" t="s">
        <v>22</v>
      </c>
      <c r="L866">
        <v>1471582800</v>
      </c>
      <c r="M866" s="9">
        <f t="shared" si="54"/>
        <v>42601.208333333328</v>
      </c>
      <c r="N866">
        <v>1472014800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2044</v>
      </c>
      <c r="T866" t="s">
        <v>2055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3"/>
        <v>1.8582098765432098</v>
      </c>
      <c r="G867" t="s">
        <v>20</v>
      </c>
      <c r="H867">
        <v>3272</v>
      </c>
      <c r="I867">
        <f t="shared" si="52"/>
        <v>76893.5</v>
      </c>
      <c r="J867" t="s">
        <v>21</v>
      </c>
      <c r="K867" t="s">
        <v>22</v>
      </c>
      <c r="L867">
        <v>1410757200</v>
      </c>
      <c r="M867" s="9">
        <f t="shared" si="54"/>
        <v>41897.208333333336</v>
      </c>
      <c r="N867">
        <v>1411534800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2042</v>
      </c>
      <c r="T867" t="s">
        <v>2043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3"/>
        <v>0.43241247264770238</v>
      </c>
      <c r="G868" t="s">
        <v>74</v>
      </c>
      <c r="H868">
        <v>898</v>
      </c>
      <c r="I868">
        <f t="shared" si="52"/>
        <v>39971.5</v>
      </c>
      <c r="J868" t="s">
        <v>21</v>
      </c>
      <c r="K868" t="s">
        <v>22</v>
      </c>
      <c r="L868">
        <v>1304830800</v>
      </c>
      <c r="M868" s="9">
        <f t="shared" si="54"/>
        <v>40671.208333333336</v>
      </c>
      <c r="N868">
        <v>1304917200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2057</v>
      </c>
      <c r="T868" t="s">
        <v>2058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3"/>
        <v>1.6243749999999999</v>
      </c>
      <c r="G869" t="s">
        <v>20</v>
      </c>
      <c r="H869">
        <v>300</v>
      </c>
      <c r="I869">
        <f t="shared" si="52"/>
        <v>4048.5</v>
      </c>
      <c r="J869" t="s">
        <v>21</v>
      </c>
      <c r="K869" t="s">
        <v>22</v>
      </c>
      <c r="L869">
        <v>1539061200</v>
      </c>
      <c r="M869" s="9">
        <f t="shared" si="54"/>
        <v>43382.208333333328</v>
      </c>
      <c r="N869">
        <v>1539579600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2036</v>
      </c>
      <c r="T869" t="s">
        <v>2037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3"/>
        <v>1.8484285714285715</v>
      </c>
      <c r="G870" t="s">
        <v>20</v>
      </c>
      <c r="H870">
        <v>126</v>
      </c>
      <c r="I870">
        <f t="shared" si="52"/>
        <v>6532.5</v>
      </c>
      <c r="J870" t="s">
        <v>21</v>
      </c>
      <c r="K870" t="s">
        <v>22</v>
      </c>
      <c r="L870">
        <v>1381554000</v>
      </c>
      <c r="M870" s="9">
        <f t="shared" si="54"/>
        <v>41559.208333333336</v>
      </c>
      <c r="N870">
        <v>1382504400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2042</v>
      </c>
      <c r="T870" t="s">
        <v>2043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3"/>
        <v>0.23703520691785052</v>
      </c>
      <c r="G871" t="s">
        <v>14</v>
      </c>
      <c r="H871">
        <v>526</v>
      </c>
      <c r="I871">
        <f t="shared" si="52"/>
        <v>19451</v>
      </c>
      <c r="J871" t="s">
        <v>21</v>
      </c>
      <c r="K871" t="s">
        <v>22</v>
      </c>
      <c r="L871">
        <v>1277096400</v>
      </c>
      <c r="M871" s="9">
        <f t="shared" si="54"/>
        <v>40350.208333333336</v>
      </c>
      <c r="N871">
        <v>1278306000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2044</v>
      </c>
      <c r="T871" t="s">
        <v>2047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3"/>
        <v>0.89870129870129867</v>
      </c>
      <c r="G872" t="s">
        <v>14</v>
      </c>
      <c r="H872">
        <v>121</v>
      </c>
      <c r="I872">
        <f t="shared" si="52"/>
        <v>3520.5</v>
      </c>
      <c r="J872" t="s">
        <v>21</v>
      </c>
      <c r="K872" t="s">
        <v>22</v>
      </c>
      <c r="L872">
        <v>1440392400</v>
      </c>
      <c r="M872" s="9">
        <f t="shared" si="54"/>
        <v>42240.208333333328</v>
      </c>
      <c r="N872">
        <v>1442552400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2042</v>
      </c>
      <c r="T872" t="s">
        <v>2043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3"/>
        <v>2.7260419580419581</v>
      </c>
      <c r="G873" t="s">
        <v>20</v>
      </c>
      <c r="H873">
        <v>2320</v>
      </c>
      <c r="I873">
        <f t="shared" si="52"/>
        <v>98616</v>
      </c>
      <c r="J873" t="s">
        <v>21</v>
      </c>
      <c r="K873" t="s">
        <v>22</v>
      </c>
      <c r="L873">
        <v>1509512400</v>
      </c>
      <c r="M873" s="9">
        <f t="shared" si="54"/>
        <v>43040.208333333328</v>
      </c>
      <c r="N873">
        <v>1511071200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2042</v>
      </c>
      <c r="T873" t="s">
        <v>2043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3"/>
        <v>1.7004255319148935</v>
      </c>
      <c r="G874" t="s">
        <v>20</v>
      </c>
      <c r="H874">
        <v>81</v>
      </c>
      <c r="I874">
        <f t="shared" si="52"/>
        <v>4036.5</v>
      </c>
      <c r="J874" t="s">
        <v>26</v>
      </c>
      <c r="K874" t="s">
        <v>27</v>
      </c>
      <c r="L874">
        <v>1535950800</v>
      </c>
      <c r="M874" s="9">
        <f t="shared" si="54"/>
        <v>43346.208333333328</v>
      </c>
      <c r="N874">
        <v>1536382800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2044</v>
      </c>
      <c r="T874" t="s">
        <v>2066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3"/>
        <v>1.8828503562945369</v>
      </c>
      <c r="G875" t="s">
        <v>20</v>
      </c>
      <c r="H875">
        <v>1887</v>
      </c>
      <c r="I875">
        <f t="shared" si="52"/>
        <v>40577.5</v>
      </c>
      <c r="J875" t="s">
        <v>21</v>
      </c>
      <c r="K875" t="s">
        <v>22</v>
      </c>
      <c r="L875">
        <v>1389160800</v>
      </c>
      <c r="M875" s="9">
        <f t="shared" si="54"/>
        <v>41647.25</v>
      </c>
      <c r="N875">
        <v>1389592800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2057</v>
      </c>
      <c r="T875" t="s">
        <v>2058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3"/>
        <v>3.4693532338308457</v>
      </c>
      <c r="G876" t="s">
        <v>20</v>
      </c>
      <c r="H876">
        <v>4358</v>
      </c>
      <c r="I876">
        <f t="shared" si="52"/>
        <v>71913</v>
      </c>
      <c r="J876" t="s">
        <v>21</v>
      </c>
      <c r="K876" t="s">
        <v>22</v>
      </c>
      <c r="L876">
        <v>1271998800</v>
      </c>
      <c r="M876" s="9">
        <f t="shared" si="54"/>
        <v>40291.208333333336</v>
      </c>
      <c r="N876">
        <v>1275282000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2057</v>
      </c>
      <c r="T876" t="s">
        <v>2058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3"/>
        <v>0.6917721518987342</v>
      </c>
      <c r="G877" t="s">
        <v>14</v>
      </c>
      <c r="H877">
        <v>67</v>
      </c>
      <c r="I877">
        <f t="shared" si="52"/>
        <v>2766</v>
      </c>
      <c r="J877" t="s">
        <v>21</v>
      </c>
      <c r="K877" t="s">
        <v>22</v>
      </c>
      <c r="L877">
        <v>1294898400</v>
      </c>
      <c r="M877" s="9">
        <f t="shared" si="54"/>
        <v>40556.25</v>
      </c>
      <c r="N877">
        <v>1294984800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2038</v>
      </c>
      <c r="T877" t="s">
        <v>2039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3"/>
        <v>0.25433734939759034</v>
      </c>
      <c r="G878" t="s">
        <v>14</v>
      </c>
      <c r="H878">
        <v>57</v>
      </c>
      <c r="I878">
        <f t="shared" si="52"/>
        <v>1084</v>
      </c>
      <c r="J878" t="s">
        <v>15</v>
      </c>
      <c r="K878" t="s">
        <v>16</v>
      </c>
      <c r="L878">
        <v>1559970000</v>
      </c>
      <c r="M878" s="9">
        <f t="shared" si="54"/>
        <v>43624.208333333328</v>
      </c>
      <c r="N878">
        <v>1562043600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2057</v>
      </c>
      <c r="T878" t="s">
        <v>2058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3"/>
        <v>0.77400977995110021</v>
      </c>
      <c r="G879" t="s">
        <v>14</v>
      </c>
      <c r="H879">
        <v>1229</v>
      </c>
      <c r="I879">
        <f t="shared" si="52"/>
        <v>63928.5</v>
      </c>
      <c r="J879" t="s">
        <v>21</v>
      </c>
      <c r="K879" t="s">
        <v>22</v>
      </c>
      <c r="L879">
        <v>1469509200</v>
      </c>
      <c r="M879" s="9">
        <f t="shared" si="54"/>
        <v>42577.208333333328</v>
      </c>
      <c r="N879">
        <v>1469595600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2036</v>
      </c>
      <c r="T879" t="s">
        <v>2037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3"/>
        <v>0.37481481481481482</v>
      </c>
      <c r="G880" t="s">
        <v>14</v>
      </c>
      <c r="H880">
        <v>12</v>
      </c>
      <c r="I880">
        <f t="shared" si="52"/>
        <v>512</v>
      </c>
      <c r="J880" t="s">
        <v>107</v>
      </c>
      <c r="K880" t="s">
        <v>108</v>
      </c>
      <c r="L880">
        <v>1579068000</v>
      </c>
      <c r="M880" s="9">
        <f t="shared" si="54"/>
        <v>43845.25</v>
      </c>
      <c r="N880">
        <v>1581141600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2038</v>
      </c>
      <c r="T880" t="s">
        <v>2060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3"/>
        <v>5.4379999999999997</v>
      </c>
      <c r="G881" t="s">
        <v>20</v>
      </c>
      <c r="H881">
        <v>53</v>
      </c>
      <c r="I881">
        <f t="shared" si="52"/>
        <v>2745.5</v>
      </c>
      <c r="J881" t="s">
        <v>21</v>
      </c>
      <c r="K881" t="s">
        <v>22</v>
      </c>
      <c r="L881">
        <v>1487743200</v>
      </c>
      <c r="M881" s="9">
        <f t="shared" si="54"/>
        <v>42788.25</v>
      </c>
      <c r="N881">
        <v>1488520800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2050</v>
      </c>
      <c r="T881" t="s">
        <v>2051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3"/>
        <v>2.2852189349112426</v>
      </c>
      <c r="G882" t="s">
        <v>20</v>
      </c>
      <c r="H882">
        <v>2414</v>
      </c>
      <c r="I882">
        <f t="shared" si="52"/>
        <v>97757.5</v>
      </c>
      <c r="J882" t="s">
        <v>21</v>
      </c>
      <c r="K882" t="s">
        <v>22</v>
      </c>
      <c r="L882">
        <v>1563685200</v>
      </c>
      <c r="M882" s="9">
        <f t="shared" si="54"/>
        <v>43667.208333333328</v>
      </c>
      <c r="N882">
        <v>1563858000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2038</v>
      </c>
      <c r="T882" t="s">
        <v>2046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3"/>
        <v>0.38948339483394834</v>
      </c>
      <c r="G883" t="s">
        <v>14</v>
      </c>
      <c r="H883">
        <v>452</v>
      </c>
      <c r="I883">
        <f t="shared" si="52"/>
        <v>16058.5</v>
      </c>
      <c r="J883" t="s">
        <v>21</v>
      </c>
      <c r="K883" t="s">
        <v>22</v>
      </c>
      <c r="L883">
        <v>1436418000</v>
      </c>
      <c r="M883" s="9">
        <f t="shared" si="54"/>
        <v>42194.208333333328</v>
      </c>
      <c r="N883">
        <v>1438923600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2042</v>
      </c>
      <c r="T883" t="s">
        <v>2043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3"/>
        <v>3.7</v>
      </c>
      <c r="G884" t="s">
        <v>20</v>
      </c>
      <c r="H884">
        <v>80</v>
      </c>
      <c r="I884">
        <f t="shared" si="52"/>
        <v>1520</v>
      </c>
      <c r="J884" t="s">
        <v>21</v>
      </c>
      <c r="K884" t="s">
        <v>22</v>
      </c>
      <c r="L884">
        <v>1421820000</v>
      </c>
      <c r="M884" s="9">
        <f t="shared" si="54"/>
        <v>42025.25</v>
      </c>
      <c r="N884">
        <v>1422165600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2042</v>
      </c>
      <c r="T884" t="s">
        <v>2043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3"/>
        <v>2.3791176470588233</v>
      </c>
      <c r="G885" t="s">
        <v>20</v>
      </c>
      <c r="H885">
        <v>193</v>
      </c>
      <c r="I885">
        <f t="shared" si="52"/>
        <v>4141</v>
      </c>
      <c r="J885" t="s">
        <v>21</v>
      </c>
      <c r="K885" t="s">
        <v>22</v>
      </c>
      <c r="L885">
        <v>1274763600</v>
      </c>
      <c r="M885" s="9">
        <f t="shared" si="54"/>
        <v>40323.208333333336</v>
      </c>
      <c r="N885">
        <v>1277874000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2044</v>
      </c>
      <c r="T885" t="s">
        <v>2055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3"/>
        <v>0.64036299765807958</v>
      </c>
      <c r="G886" t="s">
        <v>14</v>
      </c>
      <c r="H886">
        <v>1886</v>
      </c>
      <c r="I886">
        <f t="shared" si="52"/>
        <v>55630</v>
      </c>
      <c r="J886" t="s">
        <v>21</v>
      </c>
      <c r="K886" t="s">
        <v>22</v>
      </c>
      <c r="L886">
        <v>1399179600</v>
      </c>
      <c r="M886" s="9">
        <f t="shared" si="54"/>
        <v>41763.208333333336</v>
      </c>
      <c r="N886">
        <v>1399352400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2042</v>
      </c>
      <c r="T886" t="s">
        <v>2043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3"/>
        <v>1.1827777777777777</v>
      </c>
      <c r="G887" t="s">
        <v>20</v>
      </c>
      <c r="H887">
        <v>52</v>
      </c>
      <c r="I887">
        <f t="shared" si="52"/>
        <v>1090.5</v>
      </c>
      <c r="J887" t="s">
        <v>21</v>
      </c>
      <c r="K887" t="s">
        <v>22</v>
      </c>
      <c r="L887">
        <v>1275800400</v>
      </c>
      <c r="M887" s="9">
        <f t="shared" si="54"/>
        <v>40335.208333333336</v>
      </c>
      <c r="N887">
        <v>1279083600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2042</v>
      </c>
      <c r="T887" t="s">
        <v>2043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3"/>
        <v>0.84824037184594958</v>
      </c>
      <c r="G888" t="s">
        <v>14</v>
      </c>
      <c r="H888">
        <v>1825</v>
      </c>
      <c r="I888">
        <f t="shared" si="52"/>
        <v>64785</v>
      </c>
      <c r="J888" t="s">
        <v>21</v>
      </c>
      <c r="K888" t="s">
        <v>22</v>
      </c>
      <c r="L888">
        <v>1282798800</v>
      </c>
      <c r="M888" s="9">
        <f t="shared" si="54"/>
        <v>40416.208333333336</v>
      </c>
      <c r="N888">
        <v>1284354000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2038</v>
      </c>
      <c r="T888" t="s">
        <v>2048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3"/>
        <v>0.29346153846153844</v>
      </c>
      <c r="G889" t="s">
        <v>14</v>
      </c>
      <c r="H889">
        <v>31</v>
      </c>
      <c r="I889">
        <f t="shared" si="52"/>
        <v>1160</v>
      </c>
      <c r="J889" t="s">
        <v>21</v>
      </c>
      <c r="K889" t="s">
        <v>22</v>
      </c>
      <c r="L889">
        <v>1437109200</v>
      </c>
      <c r="M889" s="9">
        <f t="shared" si="54"/>
        <v>42202.208333333328</v>
      </c>
      <c r="N889">
        <v>1441170000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2042</v>
      </c>
      <c r="T889" t="s">
        <v>2043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3"/>
        <v>2.0989655172413793</v>
      </c>
      <c r="G890" t="s">
        <v>20</v>
      </c>
      <c r="H890">
        <v>290</v>
      </c>
      <c r="I890">
        <f t="shared" si="52"/>
        <v>6232</v>
      </c>
      <c r="J890" t="s">
        <v>21</v>
      </c>
      <c r="K890" t="s">
        <v>22</v>
      </c>
      <c r="L890">
        <v>1491886800</v>
      </c>
      <c r="M890" s="9">
        <f t="shared" si="54"/>
        <v>42836.208333333328</v>
      </c>
      <c r="N890">
        <v>1493528400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2042</v>
      </c>
      <c r="T890" t="s">
        <v>2043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3"/>
        <v>1.697857142857143</v>
      </c>
      <c r="G891" t="s">
        <v>20</v>
      </c>
      <c r="H891">
        <v>122</v>
      </c>
      <c r="I891">
        <f t="shared" si="52"/>
        <v>4815</v>
      </c>
      <c r="J891" t="s">
        <v>21</v>
      </c>
      <c r="K891" t="s">
        <v>22</v>
      </c>
      <c r="L891">
        <v>1394600400</v>
      </c>
      <c r="M891" s="9">
        <f t="shared" si="54"/>
        <v>41710.208333333336</v>
      </c>
      <c r="N891">
        <v>1395205200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2038</v>
      </c>
      <c r="T891" t="s">
        <v>2046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3"/>
        <v>1.1595907738095239</v>
      </c>
      <c r="G892" t="s">
        <v>20</v>
      </c>
      <c r="H892">
        <v>1470</v>
      </c>
      <c r="I892">
        <f t="shared" si="52"/>
        <v>78659.5</v>
      </c>
      <c r="J892" t="s">
        <v>21</v>
      </c>
      <c r="K892" t="s">
        <v>22</v>
      </c>
      <c r="L892">
        <v>1561352400</v>
      </c>
      <c r="M892" s="9">
        <f t="shared" si="54"/>
        <v>43640.208333333328</v>
      </c>
      <c r="N892">
        <v>1561438800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2038</v>
      </c>
      <c r="T892" t="s">
        <v>2048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3"/>
        <v>2.5859999999999999</v>
      </c>
      <c r="G893" t="s">
        <v>20</v>
      </c>
      <c r="H893">
        <v>165</v>
      </c>
      <c r="I893">
        <f t="shared" si="52"/>
        <v>3961.5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>
        <v>1326693600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2044</v>
      </c>
      <c r="T893" t="s">
        <v>2045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3"/>
        <v>2.3058333333333332</v>
      </c>
      <c r="G894" t="s">
        <v>20</v>
      </c>
      <c r="H894">
        <v>182</v>
      </c>
      <c r="I894">
        <f t="shared" si="52"/>
        <v>7008.5</v>
      </c>
      <c r="J894" t="s">
        <v>21</v>
      </c>
      <c r="K894" t="s">
        <v>22</v>
      </c>
      <c r="L894">
        <v>1274418000</v>
      </c>
      <c r="M894" s="9">
        <f t="shared" si="54"/>
        <v>40319.208333333336</v>
      </c>
      <c r="N894">
        <v>1277960400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2050</v>
      </c>
      <c r="T894" t="s">
        <v>2062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3"/>
        <v>1.2821428571428573</v>
      </c>
      <c r="G895" t="s">
        <v>20</v>
      </c>
      <c r="H895">
        <v>199</v>
      </c>
      <c r="I895">
        <f t="shared" si="52"/>
        <v>5484.5</v>
      </c>
      <c r="J895" t="s">
        <v>107</v>
      </c>
      <c r="K895" t="s">
        <v>108</v>
      </c>
      <c r="L895">
        <v>1434344400</v>
      </c>
      <c r="M895" s="9">
        <f t="shared" si="54"/>
        <v>42170.208333333328</v>
      </c>
      <c r="N895">
        <v>1434690000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2044</v>
      </c>
      <c r="T895" t="s">
        <v>2045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3"/>
        <v>1.8870588235294117</v>
      </c>
      <c r="G896" t="s">
        <v>20</v>
      </c>
      <c r="H896">
        <v>56</v>
      </c>
      <c r="I896">
        <f t="shared" si="52"/>
        <v>1632</v>
      </c>
      <c r="J896" t="s">
        <v>40</v>
      </c>
      <c r="K896" t="s">
        <v>41</v>
      </c>
      <c r="L896">
        <v>1373518800</v>
      </c>
      <c r="M896" s="9">
        <f t="shared" si="54"/>
        <v>41466.208333333336</v>
      </c>
      <c r="N896">
        <v>1376110800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2044</v>
      </c>
      <c r="T896" t="s">
        <v>2063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3"/>
        <v>6.9511889862327911E-2</v>
      </c>
      <c r="G897" t="s">
        <v>14</v>
      </c>
      <c r="H897">
        <v>107</v>
      </c>
      <c r="I897">
        <f t="shared" si="52"/>
        <v>5607.5</v>
      </c>
      <c r="J897" t="s">
        <v>21</v>
      </c>
      <c r="K897" t="s">
        <v>22</v>
      </c>
      <c r="L897">
        <v>1517637600</v>
      </c>
      <c r="M897" s="9">
        <f t="shared" si="54"/>
        <v>43134.25</v>
      </c>
      <c r="N897">
        <v>1518415200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2042</v>
      </c>
      <c r="T897" t="s">
        <v>2043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3"/>
        <v>7.7443434343434348</v>
      </c>
      <c r="G898" t="s">
        <v>20</v>
      </c>
      <c r="H898">
        <v>1460</v>
      </c>
      <c r="I898">
        <f t="shared" ref="I898:I961" si="56">AVERAGE(E898,H898)</f>
        <v>77399</v>
      </c>
      <c r="J898" t="s">
        <v>26</v>
      </c>
      <c r="K898" t="s">
        <v>27</v>
      </c>
      <c r="L898">
        <v>1310619600</v>
      </c>
      <c r="M898" s="9">
        <f t="shared" si="54"/>
        <v>40738.208333333336</v>
      </c>
      <c r="N898">
        <v>1310878800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2036</v>
      </c>
      <c r="T898" t="s">
        <v>2037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7">(E899/D899)</f>
        <v>0.27693181818181817</v>
      </c>
      <c r="G899" t="s">
        <v>14</v>
      </c>
      <c r="H899">
        <v>27</v>
      </c>
      <c r="I899">
        <f t="shared" si="56"/>
        <v>1232</v>
      </c>
      <c r="J899" t="s">
        <v>21</v>
      </c>
      <c r="K899" t="s">
        <v>22</v>
      </c>
      <c r="L899">
        <v>1556427600</v>
      </c>
      <c r="M899" s="9">
        <f t="shared" ref="M899:M962" si="58">(((L899/60)/60)/24)+DATE(1970,1,1)</f>
        <v>43583.208333333328</v>
      </c>
      <c r="N899">
        <v>1556600400</v>
      </c>
      <c r="O899" s="9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2042</v>
      </c>
      <c r="T899" t="s">
        <v>2043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7"/>
        <v>0.52479620323841425</v>
      </c>
      <c r="G900" t="s">
        <v>14</v>
      </c>
      <c r="H900">
        <v>1221</v>
      </c>
      <c r="I900">
        <f t="shared" si="56"/>
        <v>47606</v>
      </c>
      <c r="J900" t="s">
        <v>21</v>
      </c>
      <c r="K900" t="s">
        <v>22</v>
      </c>
      <c r="L900">
        <v>1576476000</v>
      </c>
      <c r="M900" s="9">
        <f t="shared" si="58"/>
        <v>43815.25</v>
      </c>
      <c r="N900">
        <v>1576994400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2044</v>
      </c>
      <c r="T900" t="s">
        <v>2045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7"/>
        <v>4.0709677419354842</v>
      </c>
      <c r="G901" t="s">
        <v>20</v>
      </c>
      <c r="H901">
        <v>123</v>
      </c>
      <c r="I901">
        <f t="shared" si="56"/>
        <v>6371.5</v>
      </c>
      <c r="J901" t="s">
        <v>98</v>
      </c>
      <c r="K901" t="s">
        <v>99</v>
      </c>
      <c r="L901">
        <v>1381122000</v>
      </c>
      <c r="M901" s="9">
        <f t="shared" si="58"/>
        <v>41554.208333333336</v>
      </c>
      <c r="N901">
        <v>1382677200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2038</v>
      </c>
      <c r="T901" t="s">
        <v>2061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7"/>
        <v>0.02</v>
      </c>
      <c r="G902" t="s">
        <v>14</v>
      </c>
      <c r="H902">
        <v>1</v>
      </c>
      <c r="I902">
        <f t="shared" si="56"/>
        <v>1.5</v>
      </c>
      <c r="J902" t="s">
        <v>21</v>
      </c>
      <c r="K902" t="s">
        <v>22</v>
      </c>
      <c r="L902">
        <v>1411102800</v>
      </c>
      <c r="M902" s="9">
        <f t="shared" si="58"/>
        <v>41901.208333333336</v>
      </c>
      <c r="N902">
        <v>1411189200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2040</v>
      </c>
      <c r="T902" t="s">
        <v>2041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7"/>
        <v>1.5617857142857143</v>
      </c>
      <c r="G903" t="s">
        <v>20</v>
      </c>
      <c r="H903">
        <v>159</v>
      </c>
      <c r="I903">
        <f t="shared" si="56"/>
        <v>4452.5</v>
      </c>
      <c r="J903" t="s">
        <v>21</v>
      </c>
      <c r="K903" t="s">
        <v>22</v>
      </c>
      <c r="L903">
        <v>1531803600</v>
      </c>
      <c r="M903" s="9">
        <f t="shared" si="58"/>
        <v>43298.208333333328</v>
      </c>
      <c r="N903">
        <v>1534654800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2038</v>
      </c>
      <c r="T903" t="s">
        <v>2039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7"/>
        <v>2.5242857142857145</v>
      </c>
      <c r="G904" t="s">
        <v>20</v>
      </c>
      <c r="H904">
        <v>110</v>
      </c>
      <c r="I904">
        <f t="shared" si="56"/>
        <v>1822</v>
      </c>
      <c r="J904" t="s">
        <v>21</v>
      </c>
      <c r="K904" t="s">
        <v>22</v>
      </c>
      <c r="L904">
        <v>1454133600</v>
      </c>
      <c r="M904" s="9">
        <f t="shared" si="58"/>
        <v>42399.25</v>
      </c>
      <c r="N904">
        <v>1457762400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2040</v>
      </c>
      <c r="T904" t="s">
        <v>2041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7"/>
        <v>1.729268292682927E-2</v>
      </c>
      <c r="G905" t="s">
        <v>47</v>
      </c>
      <c r="H905">
        <v>14</v>
      </c>
      <c r="I905">
        <f t="shared" si="56"/>
        <v>361.5</v>
      </c>
      <c r="J905" t="s">
        <v>21</v>
      </c>
      <c r="K905" t="s">
        <v>22</v>
      </c>
      <c r="L905">
        <v>1336194000</v>
      </c>
      <c r="M905" s="9">
        <f t="shared" si="58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2050</v>
      </c>
      <c r="T905" t="s">
        <v>2051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7"/>
        <v>0.12230769230769231</v>
      </c>
      <c r="G906" t="s">
        <v>14</v>
      </c>
      <c r="H906">
        <v>16</v>
      </c>
      <c r="I906">
        <f t="shared" si="56"/>
        <v>405.5</v>
      </c>
      <c r="J906" t="s">
        <v>21</v>
      </c>
      <c r="K906" t="s">
        <v>22</v>
      </c>
      <c r="L906">
        <v>1349326800</v>
      </c>
      <c r="M906" s="9">
        <f t="shared" si="58"/>
        <v>41186.208333333336</v>
      </c>
      <c r="N906">
        <v>1349672400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2050</v>
      </c>
      <c r="T906" t="s">
        <v>2059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7"/>
        <v>1.6398734177215191</v>
      </c>
      <c r="G907" t="s">
        <v>20</v>
      </c>
      <c r="H907">
        <v>236</v>
      </c>
      <c r="I907">
        <f t="shared" si="56"/>
        <v>6595.5</v>
      </c>
      <c r="J907" t="s">
        <v>21</v>
      </c>
      <c r="K907" t="s">
        <v>22</v>
      </c>
      <c r="L907">
        <v>1379566800</v>
      </c>
      <c r="M907" s="9">
        <f t="shared" si="58"/>
        <v>41536.208333333336</v>
      </c>
      <c r="N907">
        <v>1379826000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2042</v>
      </c>
      <c r="T907" t="s">
        <v>2043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7"/>
        <v>1.6298181818181818</v>
      </c>
      <c r="G908" t="s">
        <v>20</v>
      </c>
      <c r="H908">
        <v>191</v>
      </c>
      <c r="I908">
        <f t="shared" si="56"/>
        <v>4577.5</v>
      </c>
      <c r="J908" t="s">
        <v>21</v>
      </c>
      <c r="K908" t="s">
        <v>22</v>
      </c>
      <c r="L908">
        <v>1494651600</v>
      </c>
      <c r="M908" s="9">
        <f t="shared" si="58"/>
        <v>42868.208333333328</v>
      </c>
      <c r="N908">
        <v>1497762000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2044</v>
      </c>
      <c r="T908" t="s">
        <v>2045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7"/>
        <v>0.20252747252747252</v>
      </c>
      <c r="G909" t="s">
        <v>14</v>
      </c>
      <c r="H909">
        <v>41</v>
      </c>
      <c r="I909">
        <f t="shared" si="56"/>
        <v>942</v>
      </c>
      <c r="J909" t="s">
        <v>21</v>
      </c>
      <c r="K909" t="s">
        <v>22</v>
      </c>
      <c r="L909">
        <v>1303880400</v>
      </c>
      <c r="M909" s="9">
        <f t="shared" si="58"/>
        <v>40660.208333333336</v>
      </c>
      <c r="N909">
        <v>1304485200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2042</v>
      </c>
      <c r="T909" t="s">
        <v>2043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7"/>
        <v>3.1924083769633507</v>
      </c>
      <c r="G910" t="s">
        <v>20</v>
      </c>
      <c r="H910">
        <v>3934</v>
      </c>
      <c r="I910">
        <f t="shared" si="56"/>
        <v>62942</v>
      </c>
      <c r="J910" t="s">
        <v>21</v>
      </c>
      <c r="K910" t="s">
        <v>22</v>
      </c>
      <c r="L910">
        <v>1335934800</v>
      </c>
      <c r="M910" s="9">
        <f t="shared" si="58"/>
        <v>41031.208333333336</v>
      </c>
      <c r="N910">
        <v>1336885200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2053</v>
      </c>
      <c r="T910" t="s">
        <v>2054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7"/>
        <v>4.7894444444444444</v>
      </c>
      <c r="G911" t="s">
        <v>20</v>
      </c>
      <c r="H911">
        <v>80</v>
      </c>
      <c r="I911">
        <f t="shared" si="56"/>
        <v>4350.5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>
        <v>1530421200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2042</v>
      </c>
      <c r="T911" t="s">
        <v>2043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7"/>
        <v>0.19556634304207121</v>
      </c>
      <c r="G912" t="s">
        <v>74</v>
      </c>
      <c r="H912">
        <v>296</v>
      </c>
      <c r="I912">
        <f t="shared" si="56"/>
        <v>15255.5</v>
      </c>
      <c r="J912" t="s">
        <v>21</v>
      </c>
      <c r="K912" t="s">
        <v>22</v>
      </c>
      <c r="L912">
        <v>1421906400</v>
      </c>
      <c r="M912" s="9">
        <f t="shared" si="58"/>
        <v>42026.25</v>
      </c>
      <c r="N912">
        <v>1421992800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2042</v>
      </c>
      <c r="T912" t="s">
        <v>2043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7"/>
        <v>1.9894827586206896</v>
      </c>
      <c r="G913" t="s">
        <v>20</v>
      </c>
      <c r="H913">
        <v>462</v>
      </c>
      <c r="I913">
        <f t="shared" si="56"/>
        <v>6000.5</v>
      </c>
      <c r="J913" t="s">
        <v>21</v>
      </c>
      <c r="K913" t="s">
        <v>22</v>
      </c>
      <c r="L913">
        <v>1568005200</v>
      </c>
      <c r="M913" s="9">
        <f t="shared" si="58"/>
        <v>43717.208333333328</v>
      </c>
      <c r="N913">
        <v>1568178000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2040</v>
      </c>
      <c r="T913" t="s">
        <v>2041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7"/>
        <v>7.95</v>
      </c>
      <c r="G914" t="s">
        <v>20</v>
      </c>
      <c r="H914">
        <v>179</v>
      </c>
      <c r="I914">
        <f t="shared" si="56"/>
        <v>7244.5</v>
      </c>
      <c r="J914" t="s">
        <v>21</v>
      </c>
      <c r="K914" t="s">
        <v>22</v>
      </c>
      <c r="L914">
        <v>1346821200</v>
      </c>
      <c r="M914" s="9">
        <f t="shared" si="58"/>
        <v>41157.208333333336</v>
      </c>
      <c r="N914">
        <v>1347944400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2044</v>
      </c>
      <c r="T914" t="s">
        <v>2047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7"/>
        <v>0.50621082621082625</v>
      </c>
      <c r="G915" t="s">
        <v>14</v>
      </c>
      <c r="H915">
        <v>523</v>
      </c>
      <c r="I915">
        <f t="shared" si="56"/>
        <v>18029.5</v>
      </c>
      <c r="J915" t="s">
        <v>26</v>
      </c>
      <c r="K915" t="s">
        <v>27</v>
      </c>
      <c r="L915">
        <v>1557637200</v>
      </c>
      <c r="M915" s="9">
        <f t="shared" si="58"/>
        <v>43597.208333333328</v>
      </c>
      <c r="N915">
        <v>1558760400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2044</v>
      </c>
      <c r="T915" t="s">
        <v>2047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7"/>
        <v>0.57437499999999997</v>
      </c>
      <c r="G916" t="s">
        <v>14</v>
      </c>
      <c r="H916">
        <v>141</v>
      </c>
      <c r="I916">
        <f t="shared" si="56"/>
        <v>1908.5</v>
      </c>
      <c r="J916" t="s">
        <v>40</v>
      </c>
      <c r="K916" t="s">
        <v>41</v>
      </c>
      <c r="L916">
        <v>1375592400</v>
      </c>
      <c r="M916" s="9">
        <f t="shared" si="58"/>
        <v>41490.208333333336</v>
      </c>
      <c r="N916">
        <v>1376629200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2042</v>
      </c>
      <c r="T916" t="s">
        <v>2043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7"/>
        <v>1.5562827640984909</v>
      </c>
      <c r="G917" t="s">
        <v>20</v>
      </c>
      <c r="H917">
        <v>1866</v>
      </c>
      <c r="I917">
        <f t="shared" si="56"/>
        <v>98901</v>
      </c>
      <c r="J917" t="s">
        <v>40</v>
      </c>
      <c r="K917" t="s">
        <v>41</v>
      </c>
      <c r="L917">
        <v>1503982800</v>
      </c>
      <c r="M917" s="9">
        <f t="shared" si="58"/>
        <v>42976.208333333328</v>
      </c>
      <c r="N917">
        <v>1504760400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2044</v>
      </c>
      <c r="T917" t="s">
        <v>2063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7"/>
        <v>0.36297297297297298</v>
      </c>
      <c r="G918" t="s">
        <v>14</v>
      </c>
      <c r="H918">
        <v>52</v>
      </c>
      <c r="I918">
        <f t="shared" si="56"/>
        <v>697.5</v>
      </c>
      <c r="J918" t="s">
        <v>21</v>
      </c>
      <c r="K918" t="s">
        <v>22</v>
      </c>
      <c r="L918">
        <v>1418882400</v>
      </c>
      <c r="M918" s="9">
        <f t="shared" si="58"/>
        <v>41991.25</v>
      </c>
      <c r="N918">
        <v>1419660000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2057</v>
      </c>
      <c r="T918" t="s">
        <v>2058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7"/>
        <v>0.58250000000000002</v>
      </c>
      <c r="G919" t="s">
        <v>47</v>
      </c>
      <c r="H919">
        <v>27</v>
      </c>
      <c r="I919">
        <f t="shared" si="56"/>
        <v>1062</v>
      </c>
      <c r="J919" t="s">
        <v>40</v>
      </c>
      <c r="K919" t="s">
        <v>41</v>
      </c>
      <c r="L919">
        <v>1309237200</v>
      </c>
      <c r="M919" s="9">
        <f t="shared" si="58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2044</v>
      </c>
      <c r="T919" t="s">
        <v>2055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7"/>
        <v>2.3739473684210526</v>
      </c>
      <c r="G920" t="s">
        <v>20</v>
      </c>
      <c r="H920">
        <v>156</v>
      </c>
      <c r="I920">
        <f t="shared" si="56"/>
        <v>4588.5</v>
      </c>
      <c r="J920" t="s">
        <v>98</v>
      </c>
      <c r="K920" t="s">
        <v>99</v>
      </c>
      <c r="L920">
        <v>1343365200</v>
      </c>
      <c r="M920" s="9">
        <f t="shared" si="58"/>
        <v>41117.208333333336</v>
      </c>
      <c r="N920">
        <v>1344315600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2050</v>
      </c>
      <c r="T920" t="s">
        <v>2059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7"/>
        <v>0.58750000000000002</v>
      </c>
      <c r="G921" t="s">
        <v>14</v>
      </c>
      <c r="H921">
        <v>225</v>
      </c>
      <c r="I921">
        <f t="shared" si="56"/>
        <v>10570</v>
      </c>
      <c r="J921" t="s">
        <v>26</v>
      </c>
      <c r="K921" t="s">
        <v>27</v>
      </c>
      <c r="L921">
        <v>1507957200</v>
      </c>
      <c r="M921" s="9">
        <f t="shared" si="58"/>
        <v>43022.208333333328</v>
      </c>
      <c r="N921">
        <v>1510725600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2042</v>
      </c>
      <c r="T921" t="s">
        <v>2043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7"/>
        <v>1.8256603773584905</v>
      </c>
      <c r="G922" t="s">
        <v>20</v>
      </c>
      <c r="H922">
        <v>255</v>
      </c>
      <c r="I922">
        <f t="shared" si="56"/>
        <v>4965.5</v>
      </c>
      <c r="J922" t="s">
        <v>21</v>
      </c>
      <c r="K922" t="s">
        <v>22</v>
      </c>
      <c r="L922">
        <v>1549519200</v>
      </c>
      <c r="M922" s="9">
        <f t="shared" si="58"/>
        <v>43503.25</v>
      </c>
      <c r="N922">
        <v>1551247200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2044</v>
      </c>
      <c r="T922" t="s">
        <v>2052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7"/>
        <v>7.5436408977556111E-3</v>
      </c>
      <c r="G923" t="s">
        <v>14</v>
      </c>
      <c r="H923">
        <v>38</v>
      </c>
      <c r="I923">
        <f t="shared" si="56"/>
        <v>624</v>
      </c>
      <c r="J923" t="s">
        <v>21</v>
      </c>
      <c r="K923" t="s">
        <v>22</v>
      </c>
      <c r="L923">
        <v>1329026400</v>
      </c>
      <c r="M923" s="9">
        <f t="shared" si="58"/>
        <v>40951.25</v>
      </c>
      <c r="N923">
        <v>1330236000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2040</v>
      </c>
      <c r="T923" t="s">
        <v>2041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7"/>
        <v>1.7595330739299611</v>
      </c>
      <c r="G924" t="s">
        <v>20</v>
      </c>
      <c r="H924">
        <v>2261</v>
      </c>
      <c r="I924">
        <f t="shared" si="56"/>
        <v>46350.5</v>
      </c>
      <c r="J924" t="s">
        <v>21</v>
      </c>
      <c r="K924" t="s">
        <v>22</v>
      </c>
      <c r="L924">
        <v>1544335200</v>
      </c>
      <c r="M924" s="9">
        <f t="shared" si="58"/>
        <v>43443.25</v>
      </c>
      <c r="N924">
        <v>1545112800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2038</v>
      </c>
      <c r="T924" t="s">
        <v>2065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7"/>
        <v>2.3788235294117648</v>
      </c>
      <c r="G925" t="s">
        <v>20</v>
      </c>
      <c r="H925">
        <v>40</v>
      </c>
      <c r="I925">
        <f t="shared" si="56"/>
        <v>2042</v>
      </c>
      <c r="J925" t="s">
        <v>21</v>
      </c>
      <c r="K925" t="s">
        <v>22</v>
      </c>
      <c r="L925">
        <v>1279083600</v>
      </c>
      <c r="M925" s="9">
        <f t="shared" si="58"/>
        <v>40373.208333333336</v>
      </c>
      <c r="N925">
        <v>1279170000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2042</v>
      </c>
      <c r="T925" t="s">
        <v>2043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7"/>
        <v>4.8805076142131982</v>
      </c>
      <c r="G926" t="s">
        <v>20</v>
      </c>
      <c r="H926">
        <v>2289</v>
      </c>
      <c r="I926">
        <f t="shared" si="56"/>
        <v>97290.5</v>
      </c>
      <c r="J926" t="s">
        <v>107</v>
      </c>
      <c r="K926" t="s">
        <v>108</v>
      </c>
      <c r="L926">
        <v>1572498000</v>
      </c>
      <c r="M926" s="9">
        <f t="shared" si="58"/>
        <v>43769.208333333328</v>
      </c>
      <c r="N926">
        <v>1573452000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2042</v>
      </c>
      <c r="T926" t="s">
        <v>2043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7"/>
        <v>2.2406666666666668</v>
      </c>
      <c r="G927" t="s">
        <v>20</v>
      </c>
      <c r="H927">
        <v>65</v>
      </c>
      <c r="I927">
        <f t="shared" si="56"/>
        <v>3393.5</v>
      </c>
      <c r="J927" t="s">
        <v>21</v>
      </c>
      <c r="K927" t="s">
        <v>22</v>
      </c>
      <c r="L927">
        <v>1506056400</v>
      </c>
      <c r="M927" s="9">
        <f t="shared" si="58"/>
        <v>43000.208333333328</v>
      </c>
      <c r="N927">
        <v>1507093200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2042</v>
      </c>
      <c r="T927" t="s">
        <v>2043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7"/>
        <v>0.18126436781609195</v>
      </c>
      <c r="G928" t="s">
        <v>14</v>
      </c>
      <c r="H928">
        <v>15</v>
      </c>
      <c r="I928">
        <f t="shared" si="56"/>
        <v>796</v>
      </c>
      <c r="J928" t="s">
        <v>21</v>
      </c>
      <c r="K928" t="s">
        <v>22</v>
      </c>
      <c r="L928">
        <v>1463029200</v>
      </c>
      <c r="M928" s="9">
        <f t="shared" si="58"/>
        <v>42502.208333333328</v>
      </c>
      <c r="N928">
        <v>1463374800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2036</v>
      </c>
      <c r="T928" t="s">
        <v>2037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7"/>
        <v>0.45847222222222223</v>
      </c>
      <c r="G929" t="s">
        <v>14</v>
      </c>
      <c r="H929">
        <v>37</v>
      </c>
      <c r="I929">
        <f t="shared" si="56"/>
        <v>1669</v>
      </c>
      <c r="J929" t="s">
        <v>21</v>
      </c>
      <c r="K929" t="s">
        <v>22</v>
      </c>
      <c r="L929">
        <v>1342069200</v>
      </c>
      <c r="M929" s="9">
        <f t="shared" si="58"/>
        <v>41102.208333333336</v>
      </c>
      <c r="N929">
        <v>1344574800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2042</v>
      </c>
      <c r="T929" t="s">
        <v>2043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7"/>
        <v>1.1731541218637993</v>
      </c>
      <c r="G930" t="s">
        <v>20</v>
      </c>
      <c r="H930">
        <v>3777</v>
      </c>
      <c r="I930">
        <f t="shared" si="56"/>
        <v>100081.5</v>
      </c>
      <c r="J930" t="s">
        <v>107</v>
      </c>
      <c r="K930" t="s">
        <v>108</v>
      </c>
      <c r="L930">
        <v>1388296800</v>
      </c>
      <c r="M930" s="9">
        <f t="shared" si="58"/>
        <v>41637.25</v>
      </c>
      <c r="N930">
        <v>1389074400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2040</v>
      </c>
      <c r="T930" t="s">
        <v>2041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7"/>
        <v>2.173090909090909</v>
      </c>
      <c r="G931" t="s">
        <v>20</v>
      </c>
      <c r="H931">
        <v>184</v>
      </c>
      <c r="I931">
        <f t="shared" si="56"/>
        <v>6068</v>
      </c>
      <c r="J931" t="s">
        <v>40</v>
      </c>
      <c r="K931" t="s">
        <v>41</v>
      </c>
      <c r="L931">
        <v>1493787600</v>
      </c>
      <c r="M931" s="9">
        <f t="shared" si="58"/>
        <v>42858.208333333328</v>
      </c>
      <c r="N931">
        <v>1494997200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2042</v>
      </c>
      <c r="T931" t="s">
        <v>2043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7"/>
        <v>1.1228571428571428</v>
      </c>
      <c r="G932" t="s">
        <v>20</v>
      </c>
      <c r="H932">
        <v>85</v>
      </c>
      <c r="I932">
        <f t="shared" si="56"/>
        <v>2007.5</v>
      </c>
      <c r="J932" t="s">
        <v>21</v>
      </c>
      <c r="K932" t="s">
        <v>22</v>
      </c>
      <c r="L932">
        <v>1424844000</v>
      </c>
      <c r="M932" s="9">
        <f t="shared" si="58"/>
        <v>42060.25</v>
      </c>
      <c r="N932">
        <v>1425448800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2042</v>
      </c>
      <c r="T932" t="s">
        <v>2043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7"/>
        <v>0.72518987341772156</v>
      </c>
      <c r="G933" t="s">
        <v>14</v>
      </c>
      <c r="H933">
        <v>112</v>
      </c>
      <c r="I933">
        <f t="shared" si="56"/>
        <v>2920.5</v>
      </c>
      <c r="J933" t="s">
        <v>21</v>
      </c>
      <c r="K933" t="s">
        <v>22</v>
      </c>
      <c r="L933">
        <v>1403931600</v>
      </c>
      <c r="M933" s="9">
        <f t="shared" si="58"/>
        <v>41818.208333333336</v>
      </c>
      <c r="N933">
        <v>1404104400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2042</v>
      </c>
      <c r="T933" t="s">
        <v>2043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7"/>
        <v>2.1230434782608696</v>
      </c>
      <c r="G934" t="s">
        <v>20</v>
      </c>
      <c r="H934">
        <v>144</v>
      </c>
      <c r="I934">
        <f t="shared" si="56"/>
        <v>2513.5</v>
      </c>
      <c r="J934" t="s">
        <v>21</v>
      </c>
      <c r="K934" t="s">
        <v>22</v>
      </c>
      <c r="L934">
        <v>1394514000</v>
      </c>
      <c r="M934" s="9">
        <f t="shared" si="58"/>
        <v>41709.208333333336</v>
      </c>
      <c r="N934">
        <v>1394773200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2038</v>
      </c>
      <c r="T934" t="s">
        <v>2039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7"/>
        <v>2.3974657534246577</v>
      </c>
      <c r="G935" t="s">
        <v>20</v>
      </c>
      <c r="H935">
        <v>1902</v>
      </c>
      <c r="I935">
        <f t="shared" si="56"/>
        <v>88458.5</v>
      </c>
      <c r="J935" t="s">
        <v>21</v>
      </c>
      <c r="K935" t="s">
        <v>22</v>
      </c>
      <c r="L935">
        <v>1365397200</v>
      </c>
      <c r="M935" s="9">
        <f t="shared" si="58"/>
        <v>41372.208333333336</v>
      </c>
      <c r="N935">
        <v>1366520400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2042</v>
      </c>
      <c r="T935" t="s">
        <v>2043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7"/>
        <v>1.8193548387096774</v>
      </c>
      <c r="G936" t="s">
        <v>20</v>
      </c>
      <c r="H936">
        <v>105</v>
      </c>
      <c r="I936">
        <f t="shared" si="56"/>
        <v>5692.5</v>
      </c>
      <c r="J936" t="s">
        <v>21</v>
      </c>
      <c r="K936" t="s">
        <v>22</v>
      </c>
      <c r="L936">
        <v>1456120800</v>
      </c>
      <c r="M936" s="9">
        <f t="shared" si="58"/>
        <v>42422.25</v>
      </c>
      <c r="N936">
        <v>1456639200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2042</v>
      </c>
      <c r="T936" t="s">
        <v>2043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7"/>
        <v>1.6413114754098361</v>
      </c>
      <c r="G937" t="s">
        <v>20</v>
      </c>
      <c r="H937">
        <v>132</v>
      </c>
      <c r="I937">
        <f t="shared" si="56"/>
        <v>5072</v>
      </c>
      <c r="J937" t="s">
        <v>21</v>
      </c>
      <c r="K937" t="s">
        <v>22</v>
      </c>
      <c r="L937">
        <v>1437714000</v>
      </c>
      <c r="M937" s="9">
        <f t="shared" si="58"/>
        <v>42209.208333333328</v>
      </c>
      <c r="N937">
        <v>1438318800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2042</v>
      </c>
      <c r="T937" t="s">
        <v>2043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7"/>
        <v>1.6375968992248063E-2</v>
      </c>
      <c r="G938" t="s">
        <v>14</v>
      </c>
      <c r="H938">
        <v>21</v>
      </c>
      <c r="I938">
        <f t="shared" si="56"/>
        <v>855.5</v>
      </c>
      <c r="J938" t="s">
        <v>21</v>
      </c>
      <c r="K938" t="s">
        <v>22</v>
      </c>
      <c r="L938">
        <v>1563771600</v>
      </c>
      <c r="M938" s="9">
        <f t="shared" si="58"/>
        <v>43668.208333333328</v>
      </c>
      <c r="N938">
        <v>1564030800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2042</v>
      </c>
      <c r="T938" t="s">
        <v>2043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7"/>
        <v>0.49643859649122807</v>
      </c>
      <c r="G939" t="s">
        <v>74</v>
      </c>
      <c r="H939">
        <v>976</v>
      </c>
      <c r="I939">
        <f t="shared" si="56"/>
        <v>42933.5</v>
      </c>
      <c r="J939" t="s">
        <v>21</v>
      </c>
      <c r="K939" t="s">
        <v>22</v>
      </c>
      <c r="L939">
        <v>1448517600</v>
      </c>
      <c r="M939" s="9">
        <f t="shared" si="58"/>
        <v>42334.25</v>
      </c>
      <c r="N939">
        <v>1449295200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2044</v>
      </c>
      <c r="T939" t="s">
        <v>2045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7"/>
        <v>1.0970652173913042</v>
      </c>
      <c r="G940" t="s">
        <v>20</v>
      </c>
      <c r="H940">
        <v>96</v>
      </c>
      <c r="I940">
        <f t="shared" si="56"/>
        <v>5094.5</v>
      </c>
      <c r="J940" t="s">
        <v>21</v>
      </c>
      <c r="K940" t="s">
        <v>22</v>
      </c>
      <c r="L940">
        <v>1528779600</v>
      </c>
      <c r="M940" s="9">
        <f t="shared" si="58"/>
        <v>43263.208333333328</v>
      </c>
      <c r="N940">
        <v>1531890000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2050</v>
      </c>
      <c r="T940" t="s">
        <v>2056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7"/>
        <v>0.49217948717948717</v>
      </c>
      <c r="G941" t="s">
        <v>14</v>
      </c>
      <c r="H941">
        <v>67</v>
      </c>
      <c r="I941">
        <f t="shared" si="56"/>
        <v>1953</v>
      </c>
      <c r="J941" t="s">
        <v>21</v>
      </c>
      <c r="K941" t="s">
        <v>22</v>
      </c>
      <c r="L941">
        <v>1304744400</v>
      </c>
      <c r="M941" s="9">
        <f t="shared" si="58"/>
        <v>40670.208333333336</v>
      </c>
      <c r="N941">
        <v>1306213200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2053</v>
      </c>
      <c r="T941" t="s">
        <v>2054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7"/>
        <v>0.62232323232323228</v>
      </c>
      <c r="G942" t="s">
        <v>47</v>
      </c>
      <c r="H942">
        <v>66</v>
      </c>
      <c r="I942">
        <f t="shared" si="56"/>
        <v>3113.5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2040</v>
      </c>
      <c r="T942" t="s">
        <v>2041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7"/>
        <v>0.1305813953488372</v>
      </c>
      <c r="G943" t="s">
        <v>14</v>
      </c>
      <c r="H943">
        <v>78</v>
      </c>
      <c r="I943">
        <f t="shared" si="56"/>
        <v>2846.5</v>
      </c>
      <c r="J943" t="s">
        <v>21</v>
      </c>
      <c r="K943" t="s">
        <v>22</v>
      </c>
      <c r="L943">
        <v>1294552800</v>
      </c>
      <c r="M943" s="9">
        <f t="shared" si="58"/>
        <v>40552.25</v>
      </c>
      <c r="N943">
        <v>1297576800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2042</v>
      </c>
      <c r="T943" t="s">
        <v>2043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7"/>
        <v>0.64635416666666667</v>
      </c>
      <c r="G944" t="s">
        <v>14</v>
      </c>
      <c r="H944">
        <v>67</v>
      </c>
      <c r="I944">
        <f t="shared" si="56"/>
        <v>3136</v>
      </c>
      <c r="J944" t="s">
        <v>26</v>
      </c>
      <c r="K944" t="s">
        <v>27</v>
      </c>
      <c r="L944">
        <v>1295935200</v>
      </c>
      <c r="M944" s="9">
        <f t="shared" si="58"/>
        <v>40568.25</v>
      </c>
      <c r="N944">
        <v>1296194400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2042</v>
      </c>
      <c r="T944" t="s">
        <v>2043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7"/>
        <v>1.5958666666666668</v>
      </c>
      <c r="G945" t="s">
        <v>20</v>
      </c>
      <c r="H945">
        <v>114</v>
      </c>
      <c r="I945">
        <f t="shared" si="56"/>
        <v>6041.5</v>
      </c>
      <c r="J945" t="s">
        <v>21</v>
      </c>
      <c r="K945" t="s">
        <v>22</v>
      </c>
      <c r="L945">
        <v>1411534800</v>
      </c>
      <c r="M945" s="9">
        <f t="shared" si="58"/>
        <v>41906.208333333336</v>
      </c>
      <c r="N945">
        <v>1414558800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2036</v>
      </c>
      <c r="T945" t="s">
        <v>2037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7"/>
        <v>0.81420000000000003</v>
      </c>
      <c r="G946" t="s">
        <v>14</v>
      </c>
      <c r="H946">
        <v>263</v>
      </c>
      <c r="I946">
        <f t="shared" si="56"/>
        <v>4202.5</v>
      </c>
      <c r="J946" t="s">
        <v>26</v>
      </c>
      <c r="K946" t="s">
        <v>27</v>
      </c>
      <c r="L946">
        <v>1486706400</v>
      </c>
      <c r="M946" s="9">
        <f t="shared" si="58"/>
        <v>42776.25</v>
      </c>
      <c r="N946">
        <v>1488348000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2057</v>
      </c>
      <c r="T946" t="s">
        <v>2058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7"/>
        <v>0.32444767441860467</v>
      </c>
      <c r="G947" t="s">
        <v>14</v>
      </c>
      <c r="H947">
        <v>1691</v>
      </c>
      <c r="I947">
        <f t="shared" si="56"/>
        <v>28748</v>
      </c>
      <c r="J947" t="s">
        <v>21</v>
      </c>
      <c r="K947" t="s">
        <v>22</v>
      </c>
      <c r="L947">
        <v>1333602000</v>
      </c>
      <c r="M947" s="9">
        <f t="shared" si="58"/>
        <v>41004.208333333336</v>
      </c>
      <c r="N947">
        <v>1334898000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2057</v>
      </c>
      <c r="T947" t="s">
        <v>2058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7"/>
        <v>9.9141184124918666E-2</v>
      </c>
      <c r="G948" t="s">
        <v>14</v>
      </c>
      <c r="H948">
        <v>181</v>
      </c>
      <c r="I948">
        <f t="shared" si="56"/>
        <v>7709.5</v>
      </c>
      <c r="J948" t="s">
        <v>21</v>
      </c>
      <c r="K948" t="s">
        <v>22</v>
      </c>
      <c r="L948">
        <v>1308200400</v>
      </c>
      <c r="M948" s="9">
        <f t="shared" si="58"/>
        <v>40710.208333333336</v>
      </c>
      <c r="N948">
        <v>1308373200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2042</v>
      </c>
      <c r="T948" t="s">
        <v>2043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7"/>
        <v>0.26694444444444443</v>
      </c>
      <c r="G949" t="s">
        <v>14</v>
      </c>
      <c r="H949">
        <v>13</v>
      </c>
      <c r="I949">
        <f t="shared" si="56"/>
        <v>487</v>
      </c>
      <c r="J949" t="s">
        <v>21</v>
      </c>
      <c r="K949" t="s">
        <v>22</v>
      </c>
      <c r="L949">
        <v>1411707600</v>
      </c>
      <c r="M949" s="9">
        <f t="shared" si="58"/>
        <v>41908.208333333336</v>
      </c>
      <c r="N949">
        <v>1412312400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2042</v>
      </c>
      <c r="T949" t="s">
        <v>2043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7"/>
        <v>0.62957446808510642</v>
      </c>
      <c r="G950" t="s">
        <v>74</v>
      </c>
      <c r="H950">
        <v>160</v>
      </c>
      <c r="I950">
        <f t="shared" si="56"/>
        <v>3039</v>
      </c>
      <c r="J950" t="s">
        <v>21</v>
      </c>
      <c r="K950" t="s">
        <v>22</v>
      </c>
      <c r="L950">
        <v>1418364000</v>
      </c>
      <c r="M950" s="9">
        <f t="shared" si="58"/>
        <v>41985.25</v>
      </c>
      <c r="N950">
        <v>1419228000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2044</v>
      </c>
      <c r="T950" t="s">
        <v>2045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7"/>
        <v>1.6135593220338984</v>
      </c>
      <c r="G951" t="s">
        <v>20</v>
      </c>
      <c r="H951">
        <v>203</v>
      </c>
      <c r="I951">
        <f t="shared" si="56"/>
        <v>4861.5</v>
      </c>
      <c r="J951" t="s">
        <v>21</v>
      </c>
      <c r="K951" t="s">
        <v>22</v>
      </c>
      <c r="L951">
        <v>1429333200</v>
      </c>
      <c r="M951" s="9">
        <f t="shared" si="58"/>
        <v>42112.208333333328</v>
      </c>
      <c r="N951">
        <v>1430974800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2040</v>
      </c>
      <c r="T951" t="s">
        <v>2041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7"/>
        <v>0.05</v>
      </c>
      <c r="G952" t="s">
        <v>14</v>
      </c>
      <c r="H952">
        <v>1</v>
      </c>
      <c r="I952">
        <f t="shared" si="56"/>
        <v>3</v>
      </c>
      <c r="J952" t="s">
        <v>21</v>
      </c>
      <c r="K952" t="s">
        <v>22</v>
      </c>
      <c r="L952">
        <v>1555390800</v>
      </c>
      <c r="M952" s="9">
        <f t="shared" si="58"/>
        <v>43571.208333333328</v>
      </c>
      <c r="N952">
        <v>1555822800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2042</v>
      </c>
      <c r="T952" t="s">
        <v>2043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7"/>
        <v>10.969379310344827</v>
      </c>
      <c r="G953" t="s">
        <v>20</v>
      </c>
      <c r="H953">
        <v>1559</v>
      </c>
      <c r="I953">
        <f t="shared" si="56"/>
        <v>80307.5</v>
      </c>
      <c r="J953" t="s">
        <v>21</v>
      </c>
      <c r="K953" t="s">
        <v>22</v>
      </c>
      <c r="L953">
        <v>1482732000</v>
      </c>
      <c r="M953" s="9">
        <f t="shared" si="58"/>
        <v>42730.25</v>
      </c>
      <c r="N953">
        <v>1482818400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2038</v>
      </c>
      <c r="T953" t="s">
        <v>2039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7"/>
        <v>0.70094158075601376</v>
      </c>
      <c r="G954" t="s">
        <v>74</v>
      </c>
      <c r="H954">
        <v>2266</v>
      </c>
      <c r="I954">
        <f t="shared" si="56"/>
        <v>52126.5</v>
      </c>
      <c r="J954" t="s">
        <v>21</v>
      </c>
      <c r="K954" t="s">
        <v>22</v>
      </c>
      <c r="L954">
        <v>1470718800</v>
      </c>
      <c r="M954" s="9">
        <f t="shared" si="58"/>
        <v>42591.208333333328</v>
      </c>
      <c r="N954">
        <v>1471928400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2044</v>
      </c>
      <c r="T954" t="s">
        <v>2045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7"/>
        <v>0.6</v>
      </c>
      <c r="G955" t="s">
        <v>14</v>
      </c>
      <c r="H955">
        <v>21</v>
      </c>
      <c r="I955">
        <f t="shared" si="56"/>
        <v>1000.5</v>
      </c>
      <c r="J955" t="s">
        <v>21</v>
      </c>
      <c r="K955" t="s">
        <v>22</v>
      </c>
      <c r="L955">
        <v>1450591200</v>
      </c>
      <c r="M955" s="9">
        <f t="shared" si="58"/>
        <v>42358.25</v>
      </c>
      <c r="N955">
        <v>1453701600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2044</v>
      </c>
      <c r="T955" t="s">
        <v>2066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7"/>
        <v>3.6709859154929578</v>
      </c>
      <c r="G956" t="s">
        <v>20</v>
      </c>
      <c r="H956">
        <v>1548</v>
      </c>
      <c r="I956">
        <f t="shared" si="56"/>
        <v>78966</v>
      </c>
      <c r="J956" t="s">
        <v>26</v>
      </c>
      <c r="K956" t="s">
        <v>27</v>
      </c>
      <c r="L956">
        <v>1348290000</v>
      </c>
      <c r="M956" s="9">
        <f t="shared" si="58"/>
        <v>41174.208333333336</v>
      </c>
      <c r="N956">
        <v>1350363600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2040</v>
      </c>
      <c r="T956" t="s">
        <v>2041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7"/>
        <v>11.09</v>
      </c>
      <c r="G957" t="s">
        <v>20</v>
      </c>
      <c r="H957">
        <v>80</v>
      </c>
      <c r="I957">
        <f t="shared" si="56"/>
        <v>3921.5</v>
      </c>
      <c r="J957" t="s">
        <v>21</v>
      </c>
      <c r="K957" t="s">
        <v>22</v>
      </c>
      <c r="L957">
        <v>1353823200</v>
      </c>
      <c r="M957" s="9">
        <f t="shared" si="58"/>
        <v>41238.25</v>
      </c>
      <c r="N957">
        <v>1353996000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2042</v>
      </c>
      <c r="T957" t="s">
        <v>2043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7"/>
        <v>0.19028784648187633</v>
      </c>
      <c r="G958" t="s">
        <v>14</v>
      </c>
      <c r="H958">
        <v>830</v>
      </c>
      <c r="I958">
        <f t="shared" si="56"/>
        <v>18264</v>
      </c>
      <c r="J958" t="s">
        <v>21</v>
      </c>
      <c r="K958" t="s">
        <v>22</v>
      </c>
      <c r="L958">
        <v>1450764000</v>
      </c>
      <c r="M958" s="9">
        <f t="shared" si="58"/>
        <v>42360.25</v>
      </c>
      <c r="N958">
        <v>1451109600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2044</v>
      </c>
      <c r="T958" t="s">
        <v>2066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7"/>
        <v>1.2687755102040816</v>
      </c>
      <c r="G959" t="s">
        <v>20</v>
      </c>
      <c r="H959">
        <v>131</v>
      </c>
      <c r="I959">
        <f t="shared" si="56"/>
        <v>6282.5</v>
      </c>
      <c r="J959" t="s">
        <v>21</v>
      </c>
      <c r="K959" t="s">
        <v>22</v>
      </c>
      <c r="L959">
        <v>1329372000</v>
      </c>
      <c r="M959" s="9">
        <f t="shared" si="58"/>
        <v>40955.25</v>
      </c>
      <c r="N959">
        <v>1329631200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2042</v>
      </c>
      <c r="T959" t="s">
        <v>2043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7"/>
        <v>7.3463636363636367</v>
      </c>
      <c r="G960" t="s">
        <v>20</v>
      </c>
      <c r="H960">
        <v>112</v>
      </c>
      <c r="I960">
        <f t="shared" si="56"/>
        <v>4096.5</v>
      </c>
      <c r="J960" t="s">
        <v>21</v>
      </c>
      <c r="K960" t="s">
        <v>22</v>
      </c>
      <c r="L960">
        <v>1277096400</v>
      </c>
      <c r="M960" s="9">
        <f t="shared" si="58"/>
        <v>40350.208333333336</v>
      </c>
      <c r="N960">
        <v>1278997200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2044</v>
      </c>
      <c r="T960" t="s">
        <v>2052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7"/>
        <v>4.5731034482758622E-2</v>
      </c>
      <c r="G961" t="s">
        <v>14</v>
      </c>
      <c r="H961">
        <v>130</v>
      </c>
      <c r="I961">
        <f t="shared" si="56"/>
        <v>3380.5</v>
      </c>
      <c r="J961" t="s">
        <v>21</v>
      </c>
      <c r="K961" t="s">
        <v>22</v>
      </c>
      <c r="L961">
        <v>1277701200</v>
      </c>
      <c r="M961" s="9">
        <f t="shared" si="58"/>
        <v>40357.208333333336</v>
      </c>
      <c r="N961">
        <v>1280120400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2050</v>
      </c>
      <c r="T961" t="s">
        <v>2062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7"/>
        <v>0.85054545454545449</v>
      </c>
      <c r="G962" t="s">
        <v>14</v>
      </c>
      <c r="H962">
        <v>55</v>
      </c>
      <c r="I962">
        <f t="shared" ref="I962:I1001" si="60">AVERAGE(E962,H962)</f>
        <v>2366.5</v>
      </c>
      <c r="J962" t="s">
        <v>21</v>
      </c>
      <c r="K962" t="s">
        <v>22</v>
      </c>
      <c r="L962">
        <v>1454911200</v>
      </c>
      <c r="M962" s="9">
        <f t="shared" si="58"/>
        <v>42408.25</v>
      </c>
      <c r="N962">
        <v>1458104400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2040</v>
      </c>
      <c r="T962" t="s">
        <v>2041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1">(E963/D963)</f>
        <v>1.1929824561403508</v>
      </c>
      <c r="G963" t="s">
        <v>20</v>
      </c>
      <c r="H963">
        <v>155</v>
      </c>
      <c r="I963">
        <f t="shared" si="60"/>
        <v>3477.5</v>
      </c>
      <c r="J963" t="s">
        <v>21</v>
      </c>
      <c r="K963" t="s">
        <v>22</v>
      </c>
      <c r="L963">
        <v>1297922400</v>
      </c>
      <c r="M963" s="9">
        <f t="shared" ref="M963:M1001" si="62">(((L963/60)/60)/24)+DATE(1970,1,1)</f>
        <v>40591.25</v>
      </c>
      <c r="N963">
        <v>1298268000</v>
      </c>
      <c r="O963" s="9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2050</v>
      </c>
      <c r="T963" t="s">
        <v>2062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1"/>
        <v>2.9602777777777778</v>
      </c>
      <c r="G964" t="s">
        <v>20</v>
      </c>
      <c r="H964">
        <v>266</v>
      </c>
      <c r="I964">
        <f t="shared" si="60"/>
        <v>5461.5</v>
      </c>
      <c r="J964" t="s">
        <v>21</v>
      </c>
      <c r="K964" t="s">
        <v>22</v>
      </c>
      <c r="L964">
        <v>1384408800</v>
      </c>
      <c r="M964" s="9">
        <f t="shared" si="62"/>
        <v>41592.25</v>
      </c>
      <c r="N964">
        <v>1386223200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2036</v>
      </c>
      <c r="T964" t="s">
        <v>2037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1"/>
        <v>0.84694915254237291</v>
      </c>
      <c r="G965" t="s">
        <v>14</v>
      </c>
      <c r="H965">
        <v>114</v>
      </c>
      <c r="I965">
        <f t="shared" si="60"/>
        <v>2555.5</v>
      </c>
      <c r="J965" t="s">
        <v>107</v>
      </c>
      <c r="K965" t="s">
        <v>108</v>
      </c>
      <c r="L965">
        <v>1299304800</v>
      </c>
      <c r="M965" s="9">
        <f t="shared" si="62"/>
        <v>40607.25</v>
      </c>
      <c r="N965">
        <v>1299823200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2057</v>
      </c>
      <c r="T965" t="s">
        <v>2058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1"/>
        <v>3.5578378378378379</v>
      </c>
      <c r="G966" t="s">
        <v>20</v>
      </c>
      <c r="H966">
        <v>155</v>
      </c>
      <c r="I966">
        <f t="shared" si="60"/>
        <v>6659.5</v>
      </c>
      <c r="J966" t="s">
        <v>21</v>
      </c>
      <c r="K966" t="s">
        <v>22</v>
      </c>
      <c r="L966">
        <v>1431320400</v>
      </c>
      <c r="M966" s="9">
        <f t="shared" si="62"/>
        <v>42135.208333333328</v>
      </c>
      <c r="N966">
        <v>1431752400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2042</v>
      </c>
      <c r="T966" t="s">
        <v>2043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1"/>
        <v>3.8640909090909092</v>
      </c>
      <c r="G967" t="s">
        <v>20</v>
      </c>
      <c r="H967">
        <v>207</v>
      </c>
      <c r="I967">
        <f t="shared" si="60"/>
        <v>4354</v>
      </c>
      <c r="J967" t="s">
        <v>40</v>
      </c>
      <c r="K967" t="s">
        <v>41</v>
      </c>
      <c r="L967">
        <v>1264399200</v>
      </c>
      <c r="M967" s="9">
        <f t="shared" si="62"/>
        <v>40203.25</v>
      </c>
      <c r="N967">
        <v>1267855200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2038</v>
      </c>
      <c r="T967" t="s">
        <v>2039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1"/>
        <v>7.9223529411764702</v>
      </c>
      <c r="G968" t="s">
        <v>20</v>
      </c>
      <c r="H968">
        <v>245</v>
      </c>
      <c r="I968">
        <f t="shared" si="60"/>
        <v>6856.5</v>
      </c>
      <c r="J968" t="s">
        <v>21</v>
      </c>
      <c r="K968" t="s">
        <v>22</v>
      </c>
      <c r="L968">
        <v>1497502800</v>
      </c>
      <c r="M968" s="9">
        <f t="shared" si="62"/>
        <v>42901.208333333328</v>
      </c>
      <c r="N968">
        <v>1497675600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2042</v>
      </c>
      <c r="T968" t="s">
        <v>2043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1"/>
        <v>1.3703393665158372</v>
      </c>
      <c r="G969" t="s">
        <v>20</v>
      </c>
      <c r="H969">
        <v>1573</v>
      </c>
      <c r="I969">
        <f t="shared" si="60"/>
        <v>61355.5</v>
      </c>
      <c r="J969" t="s">
        <v>21</v>
      </c>
      <c r="K969" t="s">
        <v>22</v>
      </c>
      <c r="L969">
        <v>1333688400</v>
      </c>
      <c r="M969" s="9">
        <f t="shared" si="62"/>
        <v>41005.208333333336</v>
      </c>
      <c r="N969">
        <v>1336885200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2038</v>
      </c>
      <c r="T969" t="s">
        <v>2065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1"/>
        <v>3.3820833333333336</v>
      </c>
      <c r="G970" t="s">
        <v>20</v>
      </c>
      <c r="H970">
        <v>114</v>
      </c>
      <c r="I970">
        <f t="shared" si="60"/>
        <v>4115.5</v>
      </c>
      <c r="J970" t="s">
        <v>21</v>
      </c>
      <c r="K970" t="s">
        <v>22</v>
      </c>
      <c r="L970">
        <v>1293861600</v>
      </c>
      <c r="M970" s="9">
        <f t="shared" si="62"/>
        <v>40544.25</v>
      </c>
      <c r="N970">
        <v>1295157600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2036</v>
      </c>
      <c r="T970" t="s">
        <v>2037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1"/>
        <v>1.0822784810126582</v>
      </c>
      <c r="G971" t="s">
        <v>20</v>
      </c>
      <c r="H971">
        <v>93</v>
      </c>
      <c r="I971">
        <f t="shared" si="60"/>
        <v>4321.5</v>
      </c>
      <c r="J971" t="s">
        <v>21</v>
      </c>
      <c r="K971" t="s">
        <v>22</v>
      </c>
      <c r="L971">
        <v>1576994400</v>
      </c>
      <c r="M971" s="9">
        <f t="shared" si="62"/>
        <v>43821.25</v>
      </c>
      <c r="N971">
        <v>1577599200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2042</v>
      </c>
      <c r="T971" t="s">
        <v>2043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1"/>
        <v>0.60757639620653314</v>
      </c>
      <c r="G972" t="s">
        <v>14</v>
      </c>
      <c r="H972">
        <v>594</v>
      </c>
      <c r="I972">
        <f t="shared" si="60"/>
        <v>29126.5</v>
      </c>
      <c r="J972" t="s">
        <v>21</v>
      </c>
      <c r="K972" t="s">
        <v>22</v>
      </c>
      <c r="L972">
        <v>1304917200</v>
      </c>
      <c r="M972" s="9">
        <f t="shared" si="62"/>
        <v>40672.208333333336</v>
      </c>
      <c r="N972">
        <v>1305003600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2042</v>
      </c>
      <c r="T972" t="s">
        <v>2043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1"/>
        <v>0.27725490196078434</v>
      </c>
      <c r="G973" t="s">
        <v>14</v>
      </c>
      <c r="H973">
        <v>24</v>
      </c>
      <c r="I973">
        <f t="shared" si="60"/>
        <v>719</v>
      </c>
      <c r="J973" t="s">
        <v>21</v>
      </c>
      <c r="K973" t="s">
        <v>22</v>
      </c>
      <c r="L973">
        <v>1381208400</v>
      </c>
      <c r="M973" s="9">
        <f t="shared" si="62"/>
        <v>41555.208333333336</v>
      </c>
      <c r="N973">
        <v>1381726800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2044</v>
      </c>
      <c r="T973" t="s">
        <v>2063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1"/>
        <v>2.283934426229508</v>
      </c>
      <c r="G974" t="s">
        <v>20</v>
      </c>
      <c r="H974">
        <v>1681</v>
      </c>
      <c r="I974">
        <f t="shared" si="60"/>
        <v>49602.5</v>
      </c>
      <c r="J974" t="s">
        <v>21</v>
      </c>
      <c r="K974" t="s">
        <v>22</v>
      </c>
      <c r="L974">
        <v>1401685200</v>
      </c>
      <c r="M974" s="9">
        <f t="shared" si="62"/>
        <v>41792.208333333336</v>
      </c>
      <c r="N974">
        <v>1402462800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2040</v>
      </c>
      <c r="T974" t="s">
        <v>2041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1"/>
        <v>0.21615194054500414</v>
      </c>
      <c r="G975" t="s">
        <v>14</v>
      </c>
      <c r="H975">
        <v>252</v>
      </c>
      <c r="I975">
        <f t="shared" si="60"/>
        <v>13214</v>
      </c>
      <c r="J975" t="s">
        <v>21</v>
      </c>
      <c r="K975" t="s">
        <v>22</v>
      </c>
      <c r="L975">
        <v>1291960800</v>
      </c>
      <c r="M975" s="9">
        <f t="shared" si="62"/>
        <v>40522.25</v>
      </c>
      <c r="N975">
        <v>1292133600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2042</v>
      </c>
      <c r="T975" t="s">
        <v>2043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1"/>
        <v>3.73875</v>
      </c>
      <c r="G976" t="s">
        <v>20</v>
      </c>
      <c r="H976">
        <v>32</v>
      </c>
      <c r="I976">
        <f t="shared" si="60"/>
        <v>1511.5</v>
      </c>
      <c r="J976" t="s">
        <v>21</v>
      </c>
      <c r="K976" t="s">
        <v>22</v>
      </c>
      <c r="L976">
        <v>1368853200</v>
      </c>
      <c r="M976" s="9">
        <f t="shared" si="62"/>
        <v>41412.208333333336</v>
      </c>
      <c r="N976">
        <v>1368939600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2038</v>
      </c>
      <c r="T976" t="s">
        <v>2048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1"/>
        <v>1.5492592592592593</v>
      </c>
      <c r="G977" t="s">
        <v>20</v>
      </c>
      <c r="H977">
        <v>135</v>
      </c>
      <c r="I977">
        <f t="shared" si="60"/>
        <v>4250.5</v>
      </c>
      <c r="J977" t="s">
        <v>21</v>
      </c>
      <c r="K977" t="s">
        <v>22</v>
      </c>
      <c r="L977">
        <v>1448776800</v>
      </c>
      <c r="M977" s="9">
        <f t="shared" si="62"/>
        <v>42337.25</v>
      </c>
      <c r="N977">
        <v>1452146400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2042</v>
      </c>
      <c r="T977" t="s">
        <v>2043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1"/>
        <v>3.2214999999999998</v>
      </c>
      <c r="G978" t="s">
        <v>20</v>
      </c>
      <c r="H978">
        <v>140</v>
      </c>
      <c r="I978">
        <f t="shared" si="60"/>
        <v>6513</v>
      </c>
      <c r="J978" t="s">
        <v>21</v>
      </c>
      <c r="K978" t="s">
        <v>22</v>
      </c>
      <c r="L978">
        <v>1296194400</v>
      </c>
      <c r="M978" s="9">
        <f t="shared" si="62"/>
        <v>40571.25</v>
      </c>
      <c r="N978">
        <v>1296712800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2042</v>
      </c>
      <c r="T978" t="s">
        <v>2043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1"/>
        <v>0.73957142857142855</v>
      </c>
      <c r="G979" t="s">
        <v>14</v>
      </c>
      <c r="H979">
        <v>67</v>
      </c>
      <c r="I979">
        <f t="shared" si="60"/>
        <v>2622</v>
      </c>
      <c r="J979" t="s">
        <v>21</v>
      </c>
      <c r="K979" t="s">
        <v>22</v>
      </c>
      <c r="L979">
        <v>1517983200</v>
      </c>
      <c r="M979" s="9">
        <f t="shared" si="62"/>
        <v>43138.25</v>
      </c>
      <c r="N979">
        <v>1520748000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2036</v>
      </c>
      <c r="T979" t="s">
        <v>2037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1"/>
        <v>8.641</v>
      </c>
      <c r="G980" t="s">
        <v>20</v>
      </c>
      <c r="H980">
        <v>92</v>
      </c>
      <c r="I980">
        <f t="shared" si="60"/>
        <v>4366.5</v>
      </c>
      <c r="J980" t="s">
        <v>21</v>
      </c>
      <c r="K980" t="s">
        <v>22</v>
      </c>
      <c r="L980">
        <v>1478930400</v>
      </c>
      <c r="M980" s="9">
        <f t="shared" si="62"/>
        <v>42686.25</v>
      </c>
      <c r="N980">
        <v>1480831200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2053</v>
      </c>
      <c r="T980" t="s">
        <v>2054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1"/>
        <v>1.432624584717608</v>
      </c>
      <c r="G981" t="s">
        <v>20</v>
      </c>
      <c r="H981">
        <v>1015</v>
      </c>
      <c r="I981">
        <f t="shared" si="60"/>
        <v>43629.5</v>
      </c>
      <c r="J981" t="s">
        <v>40</v>
      </c>
      <c r="K981" t="s">
        <v>41</v>
      </c>
      <c r="L981">
        <v>1426395600</v>
      </c>
      <c r="M981" s="9">
        <f t="shared" si="62"/>
        <v>42078.208333333328</v>
      </c>
      <c r="N981">
        <v>1426914000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2042</v>
      </c>
      <c r="T981" t="s">
        <v>2043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1"/>
        <v>0.40281762295081969</v>
      </c>
      <c r="G982" t="s">
        <v>14</v>
      </c>
      <c r="H982">
        <v>742</v>
      </c>
      <c r="I982">
        <f t="shared" si="60"/>
        <v>39686</v>
      </c>
      <c r="J982" t="s">
        <v>21</v>
      </c>
      <c r="K982" t="s">
        <v>22</v>
      </c>
      <c r="L982">
        <v>1446181200</v>
      </c>
      <c r="M982" s="9">
        <f t="shared" si="62"/>
        <v>42307.208333333328</v>
      </c>
      <c r="N982">
        <v>1446616800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2050</v>
      </c>
      <c r="T982" t="s">
        <v>2051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1"/>
        <v>1.7822388059701493</v>
      </c>
      <c r="G983" t="s">
        <v>20</v>
      </c>
      <c r="H983">
        <v>323</v>
      </c>
      <c r="I983">
        <f t="shared" si="60"/>
        <v>6132</v>
      </c>
      <c r="J983" t="s">
        <v>21</v>
      </c>
      <c r="K983" t="s">
        <v>22</v>
      </c>
      <c r="L983">
        <v>1514181600</v>
      </c>
      <c r="M983" s="9">
        <f t="shared" si="62"/>
        <v>43094.25</v>
      </c>
      <c r="N983">
        <v>1517032800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2040</v>
      </c>
      <c r="T983" t="s">
        <v>2041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1"/>
        <v>0.84930555555555554</v>
      </c>
      <c r="G984" t="s">
        <v>14</v>
      </c>
      <c r="H984">
        <v>75</v>
      </c>
      <c r="I984">
        <f t="shared" si="60"/>
        <v>3095</v>
      </c>
      <c r="J984" t="s">
        <v>21</v>
      </c>
      <c r="K984" t="s">
        <v>22</v>
      </c>
      <c r="L984">
        <v>1311051600</v>
      </c>
      <c r="M984" s="9">
        <f t="shared" si="62"/>
        <v>40743.208333333336</v>
      </c>
      <c r="N984">
        <v>1311224400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2044</v>
      </c>
      <c r="T984" t="s">
        <v>2045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1"/>
        <v>1.4593648334624323</v>
      </c>
      <c r="G985" t="s">
        <v>20</v>
      </c>
      <c r="H985">
        <v>2326</v>
      </c>
      <c r="I985">
        <f t="shared" si="60"/>
        <v>95365</v>
      </c>
      <c r="J985" t="s">
        <v>21</v>
      </c>
      <c r="K985" t="s">
        <v>22</v>
      </c>
      <c r="L985">
        <v>1564894800</v>
      </c>
      <c r="M985" s="9">
        <f t="shared" si="62"/>
        <v>43681.208333333328</v>
      </c>
      <c r="N985">
        <v>1566190800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2044</v>
      </c>
      <c r="T985" t="s">
        <v>2045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1"/>
        <v>1.5246153846153847</v>
      </c>
      <c r="G986" t="s">
        <v>20</v>
      </c>
      <c r="H986">
        <v>381</v>
      </c>
      <c r="I986">
        <f t="shared" si="60"/>
        <v>5145.5</v>
      </c>
      <c r="J986" t="s">
        <v>21</v>
      </c>
      <c r="K986" t="s">
        <v>22</v>
      </c>
      <c r="L986">
        <v>1567918800</v>
      </c>
      <c r="M986" s="9">
        <f t="shared" si="62"/>
        <v>43716.208333333328</v>
      </c>
      <c r="N986">
        <v>1570165200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2042</v>
      </c>
      <c r="T986" t="s">
        <v>2043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1"/>
        <v>0.67129542790152408</v>
      </c>
      <c r="G987" t="s">
        <v>14</v>
      </c>
      <c r="H987">
        <v>4405</v>
      </c>
      <c r="I987">
        <f t="shared" si="60"/>
        <v>59464</v>
      </c>
      <c r="J987" t="s">
        <v>21</v>
      </c>
      <c r="K987" t="s">
        <v>22</v>
      </c>
      <c r="L987">
        <v>1386309600</v>
      </c>
      <c r="M987" s="9">
        <f t="shared" si="62"/>
        <v>41614.25</v>
      </c>
      <c r="N987">
        <v>1388556000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2038</v>
      </c>
      <c r="T987" t="s">
        <v>2039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1"/>
        <v>0.40307692307692305</v>
      </c>
      <c r="G988" t="s">
        <v>14</v>
      </c>
      <c r="H988">
        <v>92</v>
      </c>
      <c r="I988">
        <f t="shared" si="60"/>
        <v>1618</v>
      </c>
      <c r="J988" t="s">
        <v>21</v>
      </c>
      <c r="K988" t="s">
        <v>22</v>
      </c>
      <c r="L988">
        <v>1301979600</v>
      </c>
      <c r="M988" s="9">
        <f t="shared" si="62"/>
        <v>40638.208333333336</v>
      </c>
      <c r="N988">
        <v>1303189200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2038</v>
      </c>
      <c r="T988" t="s">
        <v>2039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1"/>
        <v>2.1679032258064517</v>
      </c>
      <c r="G989" t="s">
        <v>20</v>
      </c>
      <c r="H989">
        <v>480</v>
      </c>
      <c r="I989">
        <f t="shared" si="60"/>
        <v>6960.5</v>
      </c>
      <c r="J989" t="s">
        <v>21</v>
      </c>
      <c r="K989" t="s">
        <v>22</v>
      </c>
      <c r="L989">
        <v>1493269200</v>
      </c>
      <c r="M989" s="9">
        <f t="shared" si="62"/>
        <v>42852.208333333328</v>
      </c>
      <c r="N989">
        <v>1494478800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2044</v>
      </c>
      <c r="T989" t="s">
        <v>2045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1"/>
        <v>0.52117021276595743</v>
      </c>
      <c r="G990" t="s">
        <v>14</v>
      </c>
      <c r="H990">
        <v>64</v>
      </c>
      <c r="I990">
        <f t="shared" si="60"/>
        <v>2481.5</v>
      </c>
      <c r="J990" t="s">
        <v>21</v>
      </c>
      <c r="K990" t="s">
        <v>22</v>
      </c>
      <c r="L990">
        <v>1478930400</v>
      </c>
      <c r="M990" s="9">
        <f t="shared" si="62"/>
        <v>42686.25</v>
      </c>
      <c r="N990">
        <v>1480744800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2050</v>
      </c>
      <c r="T990" t="s">
        <v>2059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1"/>
        <v>4.9958333333333336</v>
      </c>
      <c r="G991" t="s">
        <v>20</v>
      </c>
      <c r="H991">
        <v>226</v>
      </c>
      <c r="I991">
        <f t="shared" si="60"/>
        <v>6108</v>
      </c>
      <c r="J991" t="s">
        <v>21</v>
      </c>
      <c r="K991" t="s">
        <v>22</v>
      </c>
      <c r="L991">
        <v>1555390800</v>
      </c>
      <c r="M991" s="9">
        <f t="shared" si="62"/>
        <v>43571.208333333328</v>
      </c>
      <c r="N991">
        <v>1555822800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2050</v>
      </c>
      <c r="T991" t="s">
        <v>2062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1"/>
        <v>0.87679487179487181</v>
      </c>
      <c r="G992" t="s">
        <v>14</v>
      </c>
      <c r="H992">
        <v>64</v>
      </c>
      <c r="I992">
        <f t="shared" si="60"/>
        <v>3451.5</v>
      </c>
      <c r="J992" t="s">
        <v>21</v>
      </c>
      <c r="K992" t="s">
        <v>22</v>
      </c>
      <c r="L992">
        <v>1456984800</v>
      </c>
      <c r="M992" s="9">
        <f t="shared" si="62"/>
        <v>42432.25</v>
      </c>
      <c r="N992">
        <v>1458882000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2044</v>
      </c>
      <c r="T992" t="s">
        <v>2047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1"/>
        <v>1.131734693877551</v>
      </c>
      <c r="G993" t="s">
        <v>20</v>
      </c>
      <c r="H993">
        <v>241</v>
      </c>
      <c r="I993">
        <f t="shared" si="60"/>
        <v>5666</v>
      </c>
      <c r="J993" t="s">
        <v>21</v>
      </c>
      <c r="K993" t="s">
        <v>22</v>
      </c>
      <c r="L993">
        <v>1411621200</v>
      </c>
      <c r="M993" s="9">
        <f t="shared" si="62"/>
        <v>41907.208333333336</v>
      </c>
      <c r="N993">
        <v>1411966800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2038</v>
      </c>
      <c r="T993" t="s">
        <v>2039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1"/>
        <v>4.2654838709677421</v>
      </c>
      <c r="G994" t="s">
        <v>20</v>
      </c>
      <c r="H994">
        <v>132</v>
      </c>
      <c r="I994">
        <f t="shared" si="60"/>
        <v>6677.5</v>
      </c>
      <c r="J994" t="s">
        <v>21</v>
      </c>
      <c r="K994" t="s">
        <v>22</v>
      </c>
      <c r="L994">
        <v>1525669200</v>
      </c>
      <c r="M994" s="9">
        <f t="shared" si="62"/>
        <v>43227.208333333328</v>
      </c>
      <c r="N994">
        <v>1526878800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2044</v>
      </c>
      <c r="T994" t="s">
        <v>2047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1"/>
        <v>0.77632653061224488</v>
      </c>
      <c r="G995" t="s">
        <v>74</v>
      </c>
      <c r="H995">
        <v>75</v>
      </c>
      <c r="I995">
        <f t="shared" si="60"/>
        <v>3841.5</v>
      </c>
      <c r="J995" t="s">
        <v>107</v>
      </c>
      <c r="K995" t="s">
        <v>108</v>
      </c>
      <c r="L995">
        <v>1450936800</v>
      </c>
      <c r="M995" s="9">
        <f t="shared" si="62"/>
        <v>42362.25</v>
      </c>
      <c r="N995">
        <v>1452405600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2057</v>
      </c>
      <c r="T995" t="s">
        <v>2058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1"/>
        <v>0.52496810772501767</v>
      </c>
      <c r="G996" t="s">
        <v>14</v>
      </c>
      <c r="H996">
        <v>842</v>
      </c>
      <c r="I996">
        <f t="shared" si="60"/>
        <v>37457.5</v>
      </c>
      <c r="J996" t="s">
        <v>21</v>
      </c>
      <c r="K996" t="s">
        <v>22</v>
      </c>
      <c r="L996">
        <v>1413522000</v>
      </c>
      <c r="M996" s="9">
        <f t="shared" si="62"/>
        <v>41929.208333333336</v>
      </c>
      <c r="N996">
        <v>1414040400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2050</v>
      </c>
      <c r="T996" t="s">
        <v>2062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1"/>
        <v>1.5746762589928058</v>
      </c>
      <c r="G997" t="s">
        <v>20</v>
      </c>
      <c r="H997">
        <v>2043</v>
      </c>
      <c r="I997">
        <f t="shared" si="60"/>
        <v>77629.5</v>
      </c>
      <c r="J997" t="s">
        <v>21</v>
      </c>
      <c r="K997" t="s">
        <v>22</v>
      </c>
      <c r="L997">
        <v>1541307600</v>
      </c>
      <c r="M997" s="9">
        <f t="shared" si="62"/>
        <v>43408.208333333328</v>
      </c>
      <c r="N997">
        <v>1543816800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2036</v>
      </c>
      <c r="T997" t="s">
        <v>2037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1"/>
        <v>0.72939393939393937</v>
      </c>
      <c r="G998" t="s">
        <v>14</v>
      </c>
      <c r="H998">
        <v>112</v>
      </c>
      <c r="I998">
        <f t="shared" si="60"/>
        <v>2463</v>
      </c>
      <c r="J998" t="s">
        <v>21</v>
      </c>
      <c r="K998" t="s">
        <v>22</v>
      </c>
      <c r="L998">
        <v>1357106400</v>
      </c>
      <c r="M998" s="9">
        <f t="shared" si="62"/>
        <v>41276.25</v>
      </c>
      <c r="N998">
        <v>1359698400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2042</v>
      </c>
      <c r="T998" t="s">
        <v>2043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1"/>
        <v>0.60565789473684206</v>
      </c>
      <c r="G999" t="s">
        <v>74</v>
      </c>
      <c r="H999">
        <v>139</v>
      </c>
      <c r="I999">
        <f t="shared" si="60"/>
        <v>2371</v>
      </c>
      <c r="J999" t="s">
        <v>107</v>
      </c>
      <c r="K999" t="s">
        <v>108</v>
      </c>
      <c r="L999">
        <v>1390197600</v>
      </c>
      <c r="M999" s="9">
        <f t="shared" si="62"/>
        <v>41659.25</v>
      </c>
      <c r="N999">
        <v>1390629600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2042</v>
      </c>
      <c r="T999" t="s">
        <v>2043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1"/>
        <v>0.5679129129129129</v>
      </c>
      <c r="G1000" t="s">
        <v>14</v>
      </c>
      <c r="H1000">
        <v>374</v>
      </c>
      <c r="I1000">
        <f t="shared" si="60"/>
        <v>19098.5</v>
      </c>
      <c r="J1000" t="s">
        <v>21</v>
      </c>
      <c r="K1000" t="s">
        <v>22</v>
      </c>
      <c r="L1000">
        <v>1265868000</v>
      </c>
      <c r="M1000" s="9">
        <f t="shared" si="62"/>
        <v>40220.25</v>
      </c>
      <c r="N1000">
        <v>1267077600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2038</v>
      </c>
      <c r="T1000" t="s">
        <v>2048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1"/>
        <v>0.56542754275427543</v>
      </c>
      <c r="G1001" t="s">
        <v>74</v>
      </c>
      <c r="H1001">
        <v>1122</v>
      </c>
      <c r="I1001">
        <f t="shared" si="60"/>
        <v>31970.5</v>
      </c>
      <c r="J1001" t="s">
        <v>21</v>
      </c>
      <c r="K1001" t="s">
        <v>22</v>
      </c>
      <c r="L1001">
        <v>1467176400</v>
      </c>
      <c r="M1001" s="9">
        <f t="shared" si="62"/>
        <v>42550.208333333328</v>
      </c>
      <c r="N1001">
        <v>1467781200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2036</v>
      </c>
      <c r="T1001" t="s">
        <v>2037</v>
      </c>
    </row>
    <row r="1003" spans="1:20" ht="18.5" x14ac:dyDescent="0.45">
      <c r="B1003" s="5" t="s">
        <v>2030</v>
      </c>
      <c r="C1003" s="3">
        <f>SUM(E2:E1001)</f>
        <v>42748055</v>
      </c>
    </row>
    <row r="1004" spans="1:20" ht="18.5" x14ac:dyDescent="0.45">
      <c r="B1004" s="5" t="s">
        <v>2031</v>
      </c>
      <c r="C1004" s="3">
        <f>SUM(H2:H1001)</f>
        <v>727005</v>
      </c>
    </row>
    <row r="1005" spans="1:20" ht="18.5" x14ac:dyDescent="0.45">
      <c r="B1005" s="5" t="s">
        <v>2032</v>
      </c>
      <c r="C1005" s="3">
        <f>AVERAGE(C1003:C1004)</f>
        <v>21737530</v>
      </c>
    </row>
  </sheetData>
  <conditionalFormatting sqref="G1:G1048576">
    <cfRule type="containsText" dxfId="6" priority="5" operator="containsText" text="Successful">
      <formula>NOT(ISERROR(SEARCH("Successful",G1)))</formula>
    </cfRule>
    <cfRule type="containsText" dxfId="5" priority="6" operator="containsText" text="Canceled">
      <formula>NOT(ISERROR(SEARCH("Canceled",G1)))</formula>
    </cfRule>
    <cfRule type="containsText" dxfId="4" priority="7" operator="containsText" text="Failed">
      <formula>NOT(ISERROR(SEARCH("Failed",G1)))</formula>
    </cfRule>
    <cfRule type="containsText" dxfId="3" priority="8" operator="containsText" text="Live">
      <formula>NOT(ISERROR(SEARCH("Live",G1)))</formula>
    </cfRule>
  </conditionalFormatting>
  <conditionalFormatting sqref="F2:F1001">
    <cfRule type="cellIs" dxfId="2" priority="4" operator="between">
      <formula>0%</formula>
      <formula>99%</formula>
    </cfRule>
  </conditionalFormatting>
  <conditionalFormatting sqref="F1:F1048576">
    <cfRule type="cellIs" dxfId="1" priority="1" operator="between">
      <formula>200%</formula>
      <formula>9999999%</formula>
    </cfRule>
    <cfRule type="cellIs" dxfId="0" priority="3" operator="between">
      <formula>100%</formula>
      <formula>199%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2182-770E-4373-9087-136C1423CE56}">
  <dimension ref="A2:F15"/>
  <sheetViews>
    <sheetView topLeftCell="A4" zoomScale="94" zoomScaleNormal="94" workbookViewId="0">
      <selection activeCell="E25" sqref="E25"/>
    </sheetView>
  </sheetViews>
  <sheetFormatPr defaultRowHeight="15.5" x14ac:dyDescent="0.35"/>
  <cols>
    <col min="1" max="1" width="15.9140625" bestFit="1" customWidth="1"/>
    <col min="2" max="2" width="15.25" bestFit="1" customWidth="1"/>
    <col min="3" max="3" width="5.58203125" bestFit="1" customWidth="1"/>
    <col min="4" max="4" width="3.9140625" bestFit="1" customWidth="1"/>
    <col min="5" max="5" width="9.33203125" bestFit="1" customWidth="1"/>
    <col min="6" max="6" width="10.6640625" bestFit="1" customWidth="1"/>
    <col min="7" max="974" width="31.1640625" bestFit="1" customWidth="1"/>
    <col min="975" max="975" width="10.58203125" bestFit="1" customWidth="1"/>
  </cols>
  <sheetData>
    <row r="2" spans="1:6" x14ac:dyDescent="0.35">
      <c r="A2" s="7" t="s">
        <v>6</v>
      </c>
      <c r="B2" t="s">
        <v>2073</v>
      </c>
    </row>
    <row r="4" spans="1:6" x14ac:dyDescent="0.35">
      <c r="A4" s="7" t="s">
        <v>2072</v>
      </c>
      <c r="B4" s="7" t="s">
        <v>2069</v>
      </c>
    </row>
    <row r="5" spans="1:6" x14ac:dyDescent="0.35">
      <c r="A5" s="7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8" t="s">
        <v>2044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8" t="s">
        <v>2036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8" t="s">
        <v>2053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8" t="s">
        <v>2067</v>
      </c>
      <c r="E9">
        <v>4</v>
      </c>
      <c r="F9">
        <v>4</v>
      </c>
    </row>
    <row r="10" spans="1:6" x14ac:dyDescent="0.35">
      <c r="A10" s="8" t="s">
        <v>2038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8" t="s">
        <v>2057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8" t="s">
        <v>2050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8" t="s">
        <v>2040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8" t="s">
        <v>2042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8" t="s">
        <v>2070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405A-4B90-47BA-B3B7-E20430398265}">
  <dimension ref="A1:F30"/>
  <sheetViews>
    <sheetView topLeftCell="A14" zoomScaleNormal="100" workbookViewId="0">
      <selection activeCell="A6" sqref="A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2073</v>
      </c>
    </row>
    <row r="2" spans="1:6" x14ac:dyDescent="0.35">
      <c r="A2" s="7" t="s">
        <v>2033</v>
      </c>
      <c r="B2" t="s">
        <v>2073</v>
      </c>
    </row>
    <row r="4" spans="1:6" x14ac:dyDescent="0.35">
      <c r="A4" s="7" t="s">
        <v>2072</v>
      </c>
      <c r="B4" s="7" t="s">
        <v>2069</v>
      </c>
    </row>
    <row r="5" spans="1:6" x14ac:dyDescent="0.35">
      <c r="A5" s="7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8" t="s">
        <v>2052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2068</v>
      </c>
      <c r="E7">
        <v>4</v>
      </c>
      <c r="F7">
        <v>4</v>
      </c>
    </row>
    <row r="8" spans="1:6" x14ac:dyDescent="0.35">
      <c r="A8" s="8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2046</v>
      </c>
      <c r="C10">
        <v>8</v>
      </c>
      <c r="E10">
        <v>10</v>
      </c>
      <c r="F10">
        <v>18</v>
      </c>
    </row>
    <row r="11" spans="1:6" x14ac:dyDescent="0.35">
      <c r="A11" s="8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2037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2061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2060</v>
      </c>
      <c r="C15">
        <v>3</v>
      </c>
      <c r="E15">
        <v>4</v>
      </c>
      <c r="F15">
        <v>7</v>
      </c>
    </row>
    <row r="16" spans="1:6" x14ac:dyDescent="0.35">
      <c r="A16" s="8" t="s">
        <v>2064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2051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2043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2059</v>
      </c>
      <c r="C20">
        <v>4</v>
      </c>
      <c r="E20">
        <v>4</v>
      </c>
      <c r="F20">
        <v>8</v>
      </c>
    </row>
    <row r="21" spans="1:6" x14ac:dyDescent="0.35">
      <c r="A21" s="8" t="s">
        <v>2039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2066</v>
      </c>
      <c r="C22">
        <v>9</v>
      </c>
      <c r="E22">
        <v>5</v>
      </c>
      <c r="F22">
        <v>14</v>
      </c>
    </row>
    <row r="23" spans="1:6" x14ac:dyDescent="0.35">
      <c r="A23" s="8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2063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2062</v>
      </c>
      <c r="C25">
        <v>7</v>
      </c>
      <c r="E25">
        <v>14</v>
      </c>
      <c r="F25">
        <v>21</v>
      </c>
    </row>
    <row r="26" spans="1:6" x14ac:dyDescent="0.35">
      <c r="A26" s="8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2049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2041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2065</v>
      </c>
      <c r="E29">
        <v>3</v>
      </c>
      <c r="F29">
        <v>3</v>
      </c>
    </row>
    <row r="30" spans="1:6" x14ac:dyDescent="0.35">
      <c r="A30" s="8" t="s">
        <v>2070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0197-879E-4DB8-BB9B-133F984F872E}">
  <dimension ref="A1:G19"/>
  <sheetViews>
    <sheetView topLeftCell="A2" workbookViewId="0">
      <selection activeCell="A4" sqref="A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7" x14ac:dyDescent="0.35">
      <c r="A1" s="7" t="s">
        <v>2033</v>
      </c>
      <c r="B1" t="s">
        <v>2073</v>
      </c>
    </row>
    <row r="2" spans="1:7" x14ac:dyDescent="0.35">
      <c r="A2" s="7" t="s">
        <v>2089</v>
      </c>
      <c r="B2" t="s">
        <v>2073</v>
      </c>
    </row>
    <row r="4" spans="1:7" x14ac:dyDescent="0.35">
      <c r="A4" s="7" t="s">
        <v>2072</v>
      </c>
      <c r="B4" s="7" t="s">
        <v>2069</v>
      </c>
    </row>
    <row r="5" spans="1:7" x14ac:dyDescent="0.35">
      <c r="A5" s="7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2076</v>
      </c>
      <c r="G5" t="s">
        <v>2070</v>
      </c>
    </row>
    <row r="6" spans="1:7" x14ac:dyDescent="0.35">
      <c r="A6" s="8" t="s">
        <v>2076</v>
      </c>
    </row>
    <row r="7" spans="1:7" x14ac:dyDescent="0.35">
      <c r="A7" s="8" t="s">
        <v>2077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 x14ac:dyDescent="0.35">
      <c r="A8" s="8" t="s">
        <v>2078</v>
      </c>
      <c r="B8">
        <v>7</v>
      </c>
      <c r="C8">
        <v>28</v>
      </c>
      <c r="E8">
        <v>44</v>
      </c>
      <c r="G8">
        <v>79</v>
      </c>
    </row>
    <row r="9" spans="1:7" x14ac:dyDescent="0.35">
      <c r="A9" s="8" t="s">
        <v>2079</v>
      </c>
      <c r="B9">
        <v>4</v>
      </c>
      <c r="C9">
        <v>33</v>
      </c>
      <c r="E9">
        <v>49</v>
      </c>
      <c r="G9">
        <v>86</v>
      </c>
    </row>
    <row r="10" spans="1:7" x14ac:dyDescent="0.35">
      <c r="A10" s="8" t="s">
        <v>2080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 x14ac:dyDescent="0.35">
      <c r="A11" s="8" t="s">
        <v>2081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 x14ac:dyDescent="0.35">
      <c r="A12" s="8" t="s">
        <v>2082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 x14ac:dyDescent="0.35">
      <c r="A13" s="8" t="s">
        <v>2083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 x14ac:dyDescent="0.35">
      <c r="A14" s="8" t="s">
        <v>2084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 x14ac:dyDescent="0.35">
      <c r="A15" s="8" t="s">
        <v>2085</v>
      </c>
      <c r="B15">
        <v>5</v>
      </c>
      <c r="C15">
        <v>23</v>
      </c>
      <c r="E15">
        <v>45</v>
      </c>
      <c r="G15">
        <v>73</v>
      </c>
    </row>
    <row r="16" spans="1:7" x14ac:dyDescent="0.35">
      <c r="A16" s="8" t="s">
        <v>2086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 x14ac:dyDescent="0.35">
      <c r="A17" s="8" t="s">
        <v>2087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 x14ac:dyDescent="0.35">
      <c r="A18" s="8" t="s">
        <v>2088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 x14ac:dyDescent="0.35">
      <c r="A19" s="8" t="s">
        <v>2070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30D4-CE06-49A1-9672-7209FF195EBF}">
  <dimension ref="A1:H13"/>
  <sheetViews>
    <sheetView topLeftCell="A10" zoomScale="82" zoomScaleNormal="82" workbookViewId="0">
      <selection activeCell="K29" sqref="K29"/>
    </sheetView>
  </sheetViews>
  <sheetFormatPr defaultRowHeight="15.5" x14ac:dyDescent="0.35"/>
  <cols>
    <col min="1" max="1" width="15.08203125" style="10" customWidth="1"/>
    <col min="2" max="2" width="16.25" customWidth="1"/>
    <col min="3" max="3" width="13.75" customWidth="1"/>
    <col min="4" max="4" width="16.9140625" customWidth="1"/>
    <col min="5" max="5" width="13.58203125" customWidth="1"/>
    <col min="6" max="6" width="18.5" customWidth="1"/>
    <col min="7" max="7" width="17" customWidth="1"/>
    <col min="8" max="8" width="19.75" customWidth="1"/>
  </cols>
  <sheetData>
    <row r="1" spans="1:8" x14ac:dyDescent="0.35">
      <c r="A1" s="10" t="s">
        <v>2090</v>
      </c>
      <c r="B1" t="s">
        <v>2091</v>
      </c>
      <c r="C1" t="s">
        <v>2092</v>
      </c>
      <c r="D1" t="s">
        <v>2109</v>
      </c>
      <c r="E1" t="s">
        <v>2093</v>
      </c>
      <c r="F1" t="s">
        <v>2096</v>
      </c>
      <c r="G1" t="s">
        <v>2095</v>
      </c>
      <c r="H1" t="s">
        <v>2094</v>
      </c>
    </row>
    <row r="2" spans="1:8" x14ac:dyDescent="0.35">
      <c r="A2" s="10" t="s">
        <v>2108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4">
        <f>(B2/E2)</f>
        <v>0.58823529411764708</v>
      </c>
      <c r="G2" s="4">
        <f>(C2/E2)</f>
        <v>0.39215686274509803</v>
      </c>
      <c r="H2" s="4">
        <f>D2/E2</f>
        <v>1.9607843137254902E-2</v>
      </c>
    </row>
    <row r="3" spans="1:8" x14ac:dyDescent="0.35">
      <c r="A3" s="10" t="s">
        <v>2097</v>
      </c>
      <c r="B3">
        <f>COUNTIFS(Crowdfunding!$D$2:$D$1001,"&gt;=1000",Crowdfunding!$D$2:$D$1001,"&lt;=4999",Crowdfunding!$G$2:$G$1001,"successful")</f>
        <v>189</v>
      </c>
      <c r="C3">
        <f>COUNTIFS(Crowdfunding!$D$2:$D$1001,"&gt;=1000",Crowdfunding!$D$2:$D$1001,"&lt;=4999",Crowdfunding!$G$2:$G$1001,"failed")</f>
        <v>40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4">
        <f t="shared" ref="F3:F13" si="1">(B3/E3)</f>
        <v>0.81818181818181823</v>
      </c>
      <c r="G3" s="4">
        <f t="shared" ref="G3:G13" si="2">(C3/E3)</f>
        <v>0.17316017316017315</v>
      </c>
      <c r="H3" s="4">
        <f t="shared" ref="H3:H13" si="3">D3/E3</f>
        <v>8.658008658008658E-3</v>
      </c>
    </row>
    <row r="4" spans="1:8" x14ac:dyDescent="0.35">
      <c r="A4" s="11" t="s">
        <v>2098</v>
      </c>
      <c r="B4">
        <f>COUNTIFS(Crowdfunding!$D$2:$D$1001,"&gt;=5000",Crowdfunding!$D$2:$D$1001,"&lt;=9999",Crowdfunding!$G$2:$G$1001,"successful")</f>
        <v>162</v>
      </c>
      <c r="C4">
        <f>COUNTIFS(Crowdfunding!$D$2:$D$1001,"&gt;=5000",Crowdfunding!$D$2:$D$1001,"&lt;=9999",Crowdfunding!$G$2:$G$1001,"failed")</f>
        <v>128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4">
        <f t="shared" si="1"/>
        <v>0.51428571428571423</v>
      </c>
      <c r="G4" s="4">
        <f t="shared" si="2"/>
        <v>0.40634920634920635</v>
      </c>
      <c r="H4" s="4">
        <f t="shared" si="3"/>
        <v>7.9365079365079361E-2</v>
      </c>
    </row>
    <row r="5" spans="1:8" x14ac:dyDescent="0.35">
      <c r="A5" s="11" t="s">
        <v>2099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s="11" t="s">
        <v>2100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s="11" t="s">
        <v>2101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s="11" t="s">
        <v>2102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s="11" t="s">
        <v>2103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s="11" t="s">
        <v>2104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s="11" t="s">
        <v>2105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s="11" t="s">
        <v>2106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28" x14ac:dyDescent="0.35">
      <c r="A13" s="11" t="s">
        <v>2107</v>
      </c>
      <c r="B13">
        <f>COUNTIFS(Crowdfunding!$D$2:$D$1001,"&gt;=50000",Crowdfunding!$G$2:$G$1001,"successful")</f>
        <v>113</v>
      </c>
      <c r="C13">
        <f>COUNTIFS(Crowdfunding!$D$2:$D$1001,"&gt;=50000",Crowdfunding!$G$2:$G$1001,"failed")</f>
        <v>165</v>
      </c>
      <c r="D13">
        <f>COUNTIFS(Crowdfunding!$D$2:$D$1001,"&gt;=50000",Crowdfunding!$G$2:$G$1001,"canceled")</f>
        <v>28</v>
      </c>
      <c r="E13">
        <f t="shared" si="0"/>
        <v>306</v>
      </c>
      <c r="F13" s="4">
        <f t="shared" si="1"/>
        <v>0.36928104575163401</v>
      </c>
      <c r="G13" s="4">
        <f t="shared" si="2"/>
        <v>0.53921568627450978</v>
      </c>
      <c r="H13" s="4">
        <f t="shared" si="3"/>
        <v>9.1503267973856203E-2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224A-748A-419D-AFB8-5A18973E8449}">
  <dimension ref="A1:L561"/>
  <sheetViews>
    <sheetView tabSelected="1" topLeftCell="D3" workbookViewId="0">
      <selection activeCell="L19" sqref="L19"/>
    </sheetView>
  </sheetViews>
  <sheetFormatPr defaultRowHeight="15.5" x14ac:dyDescent="0.35"/>
  <sheetData>
    <row r="1" spans="1:12" x14ac:dyDescent="0.35">
      <c r="A1" t="s">
        <v>2110</v>
      </c>
      <c r="B1" t="s">
        <v>5</v>
      </c>
      <c r="D1" t="s">
        <v>2110</v>
      </c>
      <c r="E1" t="s">
        <v>5</v>
      </c>
    </row>
    <row r="2" spans="1:12" x14ac:dyDescent="0.35">
      <c r="A2" t="s">
        <v>2111</v>
      </c>
      <c r="B2">
        <v>98</v>
      </c>
      <c r="D2" t="s">
        <v>2112</v>
      </c>
      <c r="E2">
        <v>0</v>
      </c>
    </row>
    <row r="3" spans="1:12" x14ac:dyDescent="0.35">
      <c r="A3" t="s">
        <v>2111</v>
      </c>
      <c r="B3">
        <v>100</v>
      </c>
      <c r="D3" t="s">
        <v>2112</v>
      </c>
      <c r="E3">
        <v>158</v>
      </c>
      <c r="H3" s="12" t="s">
        <v>2111</v>
      </c>
    </row>
    <row r="4" spans="1:12" x14ac:dyDescent="0.35">
      <c r="A4" t="s">
        <v>2111</v>
      </c>
      <c r="B4">
        <v>1249</v>
      </c>
      <c r="D4" t="s">
        <v>2112</v>
      </c>
      <c r="E4">
        <v>1425</v>
      </c>
      <c r="H4" t="s">
        <v>2113</v>
      </c>
      <c r="L4">
        <f>AVERAGE(B2:B561)</f>
        <v>854.81071428571431</v>
      </c>
    </row>
    <row r="5" spans="1:12" x14ac:dyDescent="0.35">
      <c r="A5" t="s">
        <v>2111</v>
      </c>
      <c r="B5">
        <v>1396</v>
      </c>
      <c r="D5" t="s">
        <v>2112</v>
      </c>
      <c r="E5">
        <v>24</v>
      </c>
      <c r="H5" t="s">
        <v>2114</v>
      </c>
      <c r="L5">
        <f>MEDIAN(B2:B561)</f>
        <v>200</v>
      </c>
    </row>
    <row r="6" spans="1:12" x14ac:dyDescent="0.35">
      <c r="A6" t="s">
        <v>2111</v>
      </c>
      <c r="B6">
        <v>890</v>
      </c>
      <c r="D6" t="s">
        <v>2112</v>
      </c>
      <c r="E6">
        <v>53</v>
      </c>
      <c r="H6" t="s">
        <v>2115</v>
      </c>
      <c r="L6">
        <f>MIN(B2:B561)</f>
        <v>16</v>
      </c>
    </row>
    <row r="7" spans="1:12" x14ac:dyDescent="0.35">
      <c r="A7" t="s">
        <v>2111</v>
      </c>
      <c r="B7">
        <v>142</v>
      </c>
      <c r="D7" t="s">
        <v>2112</v>
      </c>
      <c r="E7">
        <v>174</v>
      </c>
      <c r="H7" t="s">
        <v>2116</v>
      </c>
      <c r="L7">
        <f>MAX(B2:B561)</f>
        <v>7295</v>
      </c>
    </row>
    <row r="8" spans="1:12" x14ac:dyDescent="0.35">
      <c r="A8" t="s">
        <v>2111</v>
      </c>
      <c r="B8">
        <v>2673</v>
      </c>
      <c r="D8" t="s">
        <v>2112</v>
      </c>
      <c r="E8">
        <v>18</v>
      </c>
      <c r="H8" t="s">
        <v>2117</v>
      </c>
      <c r="L8">
        <f>_xlfn.VAR.P(B2:B561)</f>
        <v>1614004.3713137754</v>
      </c>
    </row>
    <row r="9" spans="1:12" x14ac:dyDescent="0.35">
      <c r="A9" t="s">
        <v>2111</v>
      </c>
      <c r="B9">
        <v>163</v>
      </c>
      <c r="D9" t="s">
        <v>2112</v>
      </c>
      <c r="E9">
        <v>227</v>
      </c>
      <c r="H9" t="s">
        <v>2118</v>
      </c>
      <c r="L9">
        <f>_xlfn.STDEV.P(B2:B561)</f>
        <v>1270.4347174545317</v>
      </c>
    </row>
    <row r="10" spans="1:12" x14ac:dyDescent="0.35">
      <c r="A10" t="s">
        <v>2111</v>
      </c>
      <c r="B10">
        <v>2220</v>
      </c>
      <c r="D10" t="s">
        <v>2112</v>
      </c>
      <c r="E10">
        <v>708</v>
      </c>
    </row>
    <row r="11" spans="1:12" x14ac:dyDescent="0.35">
      <c r="A11" t="s">
        <v>2111</v>
      </c>
      <c r="B11">
        <v>1606</v>
      </c>
      <c r="D11" t="s">
        <v>2112</v>
      </c>
      <c r="E11">
        <v>44</v>
      </c>
    </row>
    <row r="12" spans="1:12" x14ac:dyDescent="0.35">
      <c r="A12" t="s">
        <v>2111</v>
      </c>
      <c r="B12">
        <v>129</v>
      </c>
      <c r="D12" t="s">
        <v>2112</v>
      </c>
      <c r="E12">
        <v>220</v>
      </c>
    </row>
    <row r="13" spans="1:12" x14ac:dyDescent="0.35">
      <c r="A13" t="s">
        <v>2111</v>
      </c>
      <c r="B13">
        <v>226</v>
      </c>
      <c r="D13" t="s">
        <v>2112</v>
      </c>
      <c r="E13">
        <v>27</v>
      </c>
      <c r="H13" s="12" t="s">
        <v>2119</v>
      </c>
    </row>
    <row r="14" spans="1:12" x14ac:dyDescent="0.35">
      <c r="A14" t="s">
        <v>2111</v>
      </c>
      <c r="B14">
        <v>5419</v>
      </c>
      <c r="D14" t="s">
        <v>2112</v>
      </c>
      <c r="E14">
        <v>55</v>
      </c>
      <c r="H14" t="s">
        <v>2113</v>
      </c>
      <c r="L14">
        <f>AVERAGE(E2:E374)</f>
        <v>588.01876675603216</v>
      </c>
    </row>
    <row r="15" spans="1:12" x14ac:dyDescent="0.35">
      <c r="A15" t="s">
        <v>2111</v>
      </c>
      <c r="B15">
        <v>165</v>
      </c>
      <c r="D15" t="s">
        <v>2112</v>
      </c>
      <c r="E15">
        <v>200</v>
      </c>
      <c r="H15" t="s">
        <v>2114</v>
      </c>
      <c r="L15">
        <f>MEDIAN(E2:E374)</f>
        <v>118</v>
      </c>
    </row>
    <row r="16" spans="1:12" x14ac:dyDescent="0.35">
      <c r="A16" t="s">
        <v>2111</v>
      </c>
      <c r="B16">
        <v>1965</v>
      </c>
      <c r="D16" t="s">
        <v>2112</v>
      </c>
      <c r="E16">
        <v>452</v>
      </c>
      <c r="H16" t="s">
        <v>2115</v>
      </c>
      <c r="L16">
        <f>MIN(E2:E374)</f>
        <v>0</v>
      </c>
    </row>
    <row r="17" spans="1:12" x14ac:dyDescent="0.35">
      <c r="A17" t="s">
        <v>2111</v>
      </c>
      <c r="B17">
        <v>16</v>
      </c>
      <c r="D17" t="s">
        <v>2112</v>
      </c>
      <c r="E17">
        <v>674</v>
      </c>
      <c r="H17" t="s">
        <v>2116</v>
      </c>
      <c r="L17">
        <f>MAX(E2:E374)</f>
        <v>6080</v>
      </c>
    </row>
    <row r="18" spans="1:12" x14ac:dyDescent="0.35">
      <c r="A18" t="s">
        <v>2111</v>
      </c>
      <c r="B18">
        <v>107</v>
      </c>
      <c r="D18" t="s">
        <v>2112</v>
      </c>
      <c r="E18">
        <v>558</v>
      </c>
      <c r="H18" t="s">
        <v>2117</v>
      </c>
      <c r="L18">
        <f>_xlfn.VAR.P(E2:E374)</f>
        <v>921504.94602850592</v>
      </c>
    </row>
    <row r="19" spans="1:12" x14ac:dyDescent="0.35">
      <c r="A19" t="s">
        <v>2111</v>
      </c>
      <c r="B19">
        <v>134</v>
      </c>
      <c r="D19" t="s">
        <v>2112</v>
      </c>
      <c r="E19">
        <v>15</v>
      </c>
      <c r="H19" t="s">
        <v>2118</v>
      </c>
      <c r="L19">
        <f>_xlfn.STDEV.P(E2:E374)</f>
        <v>959.95049144656718</v>
      </c>
    </row>
    <row r="20" spans="1:12" x14ac:dyDescent="0.35">
      <c r="A20" t="s">
        <v>2111</v>
      </c>
      <c r="B20">
        <v>198</v>
      </c>
      <c r="D20" t="s">
        <v>2112</v>
      </c>
      <c r="E20">
        <v>2307</v>
      </c>
    </row>
    <row r="21" spans="1:12" x14ac:dyDescent="0.35">
      <c r="A21" t="s">
        <v>2111</v>
      </c>
      <c r="B21">
        <v>111</v>
      </c>
      <c r="D21" t="s">
        <v>2112</v>
      </c>
      <c r="E21">
        <v>88</v>
      </c>
    </row>
    <row r="22" spans="1:12" x14ac:dyDescent="0.35">
      <c r="A22" t="s">
        <v>2111</v>
      </c>
      <c r="B22">
        <v>222</v>
      </c>
      <c r="D22" t="s">
        <v>2112</v>
      </c>
      <c r="E22">
        <v>48</v>
      </c>
    </row>
    <row r="23" spans="1:12" x14ac:dyDescent="0.35">
      <c r="A23" t="s">
        <v>2111</v>
      </c>
      <c r="B23">
        <v>6212</v>
      </c>
      <c r="D23" t="s">
        <v>2112</v>
      </c>
      <c r="E23">
        <v>1</v>
      </c>
    </row>
    <row r="24" spans="1:12" x14ac:dyDescent="0.35">
      <c r="A24" t="s">
        <v>2111</v>
      </c>
      <c r="B24">
        <v>98</v>
      </c>
      <c r="D24" t="s">
        <v>2112</v>
      </c>
      <c r="E24">
        <v>1467</v>
      </c>
    </row>
    <row r="25" spans="1:12" x14ac:dyDescent="0.35">
      <c r="A25" t="s">
        <v>2111</v>
      </c>
      <c r="B25">
        <v>92</v>
      </c>
      <c r="D25" t="s">
        <v>2112</v>
      </c>
      <c r="E25">
        <v>75</v>
      </c>
    </row>
    <row r="26" spans="1:12" x14ac:dyDescent="0.35">
      <c r="A26" t="s">
        <v>2111</v>
      </c>
      <c r="B26">
        <v>149</v>
      </c>
      <c r="D26" t="s">
        <v>2112</v>
      </c>
      <c r="E26">
        <v>120</v>
      </c>
    </row>
    <row r="27" spans="1:12" x14ac:dyDescent="0.35">
      <c r="A27" t="s">
        <v>2111</v>
      </c>
      <c r="B27">
        <v>2431</v>
      </c>
      <c r="D27" t="s">
        <v>2112</v>
      </c>
      <c r="E27">
        <v>2253</v>
      </c>
    </row>
    <row r="28" spans="1:12" x14ac:dyDescent="0.35">
      <c r="A28" t="s">
        <v>2111</v>
      </c>
      <c r="B28">
        <v>303</v>
      </c>
      <c r="D28" t="s">
        <v>2112</v>
      </c>
      <c r="E28">
        <v>5</v>
      </c>
    </row>
    <row r="29" spans="1:12" x14ac:dyDescent="0.35">
      <c r="A29" t="s">
        <v>2111</v>
      </c>
      <c r="B29">
        <v>209</v>
      </c>
      <c r="D29" t="s">
        <v>2112</v>
      </c>
      <c r="E29">
        <v>38</v>
      </c>
    </row>
    <row r="30" spans="1:12" x14ac:dyDescent="0.35">
      <c r="A30" t="s">
        <v>2111</v>
      </c>
      <c r="B30">
        <v>131</v>
      </c>
      <c r="D30" t="s">
        <v>2112</v>
      </c>
      <c r="E30">
        <v>12</v>
      </c>
    </row>
    <row r="31" spans="1:12" x14ac:dyDescent="0.35">
      <c r="A31" t="s">
        <v>2111</v>
      </c>
      <c r="B31">
        <v>164</v>
      </c>
      <c r="D31" t="s">
        <v>2112</v>
      </c>
      <c r="E31">
        <v>1684</v>
      </c>
    </row>
    <row r="32" spans="1:12" x14ac:dyDescent="0.35">
      <c r="A32" t="s">
        <v>2111</v>
      </c>
      <c r="B32">
        <v>201</v>
      </c>
      <c r="D32" t="s">
        <v>2112</v>
      </c>
      <c r="E32">
        <v>56</v>
      </c>
    </row>
    <row r="33" spans="1:5" x14ac:dyDescent="0.35">
      <c r="A33" t="s">
        <v>2111</v>
      </c>
      <c r="B33">
        <v>211</v>
      </c>
      <c r="D33" t="s">
        <v>2112</v>
      </c>
      <c r="E33">
        <v>838</v>
      </c>
    </row>
    <row r="34" spans="1:5" x14ac:dyDescent="0.35">
      <c r="A34" t="s">
        <v>2111</v>
      </c>
      <c r="B34">
        <v>128</v>
      </c>
      <c r="D34" t="s">
        <v>2112</v>
      </c>
      <c r="E34">
        <v>1000</v>
      </c>
    </row>
    <row r="35" spans="1:5" x14ac:dyDescent="0.35">
      <c r="A35" t="s">
        <v>2111</v>
      </c>
      <c r="B35">
        <v>1600</v>
      </c>
      <c r="D35" t="s">
        <v>2112</v>
      </c>
      <c r="E35">
        <v>1482</v>
      </c>
    </row>
    <row r="36" spans="1:5" x14ac:dyDescent="0.35">
      <c r="A36" t="s">
        <v>2111</v>
      </c>
      <c r="B36">
        <v>249</v>
      </c>
      <c r="D36" t="s">
        <v>2112</v>
      </c>
      <c r="E36">
        <v>106</v>
      </c>
    </row>
    <row r="37" spans="1:5" x14ac:dyDescent="0.35">
      <c r="A37" t="s">
        <v>2111</v>
      </c>
      <c r="B37">
        <v>236</v>
      </c>
      <c r="D37" t="s">
        <v>2112</v>
      </c>
      <c r="E37">
        <v>679</v>
      </c>
    </row>
    <row r="38" spans="1:5" x14ac:dyDescent="0.35">
      <c r="A38" t="s">
        <v>2111</v>
      </c>
      <c r="B38">
        <v>4065</v>
      </c>
      <c r="D38" t="s">
        <v>2112</v>
      </c>
      <c r="E38">
        <v>1220</v>
      </c>
    </row>
    <row r="39" spans="1:5" x14ac:dyDescent="0.35">
      <c r="A39" t="s">
        <v>2111</v>
      </c>
      <c r="B39">
        <v>246</v>
      </c>
      <c r="D39" t="s">
        <v>2112</v>
      </c>
      <c r="E39">
        <v>1</v>
      </c>
    </row>
    <row r="40" spans="1:5" x14ac:dyDescent="0.35">
      <c r="A40" t="s">
        <v>2111</v>
      </c>
      <c r="B40">
        <v>2475</v>
      </c>
      <c r="D40" t="s">
        <v>2112</v>
      </c>
      <c r="E40">
        <v>37</v>
      </c>
    </row>
    <row r="41" spans="1:5" x14ac:dyDescent="0.35">
      <c r="A41" t="s">
        <v>2111</v>
      </c>
      <c r="B41">
        <v>76</v>
      </c>
      <c r="D41" t="s">
        <v>2112</v>
      </c>
      <c r="E41">
        <v>60</v>
      </c>
    </row>
    <row r="42" spans="1:5" x14ac:dyDescent="0.35">
      <c r="A42" t="s">
        <v>2111</v>
      </c>
      <c r="B42">
        <v>54</v>
      </c>
      <c r="D42" t="s">
        <v>2112</v>
      </c>
      <c r="E42">
        <v>296</v>
      </c>
    </row>
    <row r="43" spans="1:5" x14ac:dyDescent="0.35">
      <c r="A43" t="s">
        <v>2111</v>
      </c>
      <c r="B43">
        <v>88</v>
      </c>
      <c r="D43" t="s">
        <v>2112</v>
      </c>
      <c r="E43">
        <v>3304</v>
      </c>
    </row>
    <row r="44" spans="1:5" x14ac:dyDescent="0.35">
      <c r="A44" t="s">
        <v>2111</v>
      </c>
      <c r="B44">
        <v>85</v>
      </c>
      <c r="D44" t="s">
        <v>2112</v>
      </c>
      <c r="E44">
        <v>73</v>
      </c>
    </row>
    <row r="45" spans="1:5" x14ac:dyDescent="0.35">
      <c r="A45" t="s">
        <v>2111</v>
      </c>
      <c r="B45">
        <v>170</v>
      </c>
      <c r="D45" t="s">
        <v>2112</v>
      </c>
      <c r="E45">
        <v>3387</v>
      </c>
    </row>
    <row r="46" spans="1:5" x14ac:dyDescent="0.35">
      <c r="A46" t="s">
        <v>2111</v>
      </c>
      <c r="B46">
        <v>330</v>
      </c>
      <c r="D46" t="s">
        <v>2112</v>
      </c>
      <c r="E46">
        <v>662</v>
      </c>
    </row>
    <row r="47" spans="1:5" x14ac:dyDescent="0.35">
      <c r="A47" t="s">
        <v>2111</v>
      </c>
      <c r="B47">
        <v>127</v>
      </c>
      <c r="D47" t="s">
        <v>2112</v>
      </c>
      <c r="E47">
        <v>774</v>
      </c>
    </row>
    <row r="48" spans="1:5" x14ac:dyDescent="0.35">
      <c r="A48" t="s">
        <v>2111</v>
      </c>
      <c r="B48">
        <v>411</v>
      </c>
      <c r="D48" t="s">
        <v>2112</v>
      </c>
      <c r="E48">
        <v>672</v>
      </c>
    </row>
    <row r="49" spans="1:5" x14ac:dyDescent="0.35">
      <c r="A49" t="s">
        <v>2111</v>
      </c>
      <c r="B49">
        <v>180</v>
      </c>
      <c r="D49" t="s">
        <v>2112</v>
      </c>
      <c r="E49">
        <v>940</v>
      </c>
    </row>
    <row r="50" spans="1:5" x14ac:dyDescent="0.35">
      <c r="A50" t="s">
        <v>2111</v>
      </c>
      <c r="B50">
        <v>374</v>
      </c>
      <c r="D50" t="s">
        <v>2112</v>
      </c>
      <c r="E50">
        <v>117</v>
      </c>
    </row>
    <row r="51" spans="1:5" x14ac:dyDescent="0.35">
      <c r="A51" t="s">
        <v>2111</v>
      </c>
      <c r="B51">
        <v>71</v>
      </c>
      <c r="D51" t="s">
        <v>2112</v>
      </c>
      <c r="E51">
        <v>115</v>
      </c>
    </row>
    <row r="52" spans="1:5" x14ac:dyDescent="0.35">
      <c r="A52" t="s">
        <v>2111</v>
      </c>
      <c r="B52">
        <v>203</v>
      </c>
      <c r="D52" t="s">
        <v>2112</v>
      </c>
      <c r="E52">
        <v>326</v>
      </c>
    </row>
    <row r="53" spans="1:5" x14ac:dyDescent="0.35">
      <c r="A53" t="s">
        <v>2111</v>
      </c>
      <c r="B53">
        <v>113</v>
      </c>
      <c r="D53" t="s">
        <v>2112</v>
      </c>
      <c r="E53">
        <v>1</v>
      </c>
    </row>
    <row r="54" spans="1:5" x14ac:dyDescent="0.35">
      <c r="A54" t="s">
        <v>2111</v>
      </c>
      <c r="B54">
        <v>96</v>
      </c>
      <c r="D54" t="s">
        <v>2112</v>
      </c>
      <c r="E54">
        <v>1467</v>
      </c>
    </row>
    <row r="55" spans="1:5" x14ac:dyDescent="0.35">
      <c r="A55" t="s">
        <v>2111</v>
      </c>
      <c r="B55">
        <v>498</v>
      </c>
      <c r="D55" t="s">
        <v>2112</v>
      </c>
      <c r="E55">
        <v>5681</v>
      </c>
    </row>
    <row r="56" spans="1:5" x14ac:dyDescent="0.35">
      <c r="A56" t="s">
        <v>2111</v>
      </c>
      <c r="B56">
        <v>180</v>
      </c>
      <c r="D56" t="s">
        <v>2112</v>
      </c>
      <c r="E56">
        <v>1059</v>
      </c>
    </row>
    <row r="57" spans="1:5" x14ac:dyDescent="0.35">
      <c r="A57" t="s">
        <v>2111</v>
      </c>
      <c r="B57">
        <v>27</v>
      </c>
      <c r="D57" t="s">
        <v>2112</v>
      </c>
      <c r="E57">
        <v>1194</v>
      </c>
    </row>
    <row r="58" spans="1:5" x14ac:dyDescent="0.35">
      <c r="A58" t="s">
        <v>2111</v>
      </c>
      <c r="B58">
        <v>2331</v>
      </c>
      <c r="D58" t="s">
        <v>2112</v>
      </c>
      <c r="E58">
        <v>30</v>
      </c>
    </row>
    <row r="59" spans="1:5" x14ac:dyDescent="0.35">
      <c r="A59" t="s">
        <v>2111</v>
      </c>
      <c r="B59">
        <v>113</v>
      </c>
      <c r="D59" t="s">
        <v>2112</v>
      </c>
      <c r="E59">
        <v>75</v>
      </c>
    </row>
    <row r="60" spans="1:5" x14ac:dyDescent="0.35">
      <c r="A60" t="s">
        <v>2111</v>
      </c>
      <c r="B60">
        <v>164</v>
      </c>
      <c r="D60" t="s">
        <v>2112</v>
      </c>
      <c r="E60">
        <v>955</v>
      </c>
    </row>
    <row r="61" spans="1:5" x14ac:dyDescent="0.35">
      <c r="A61" t="s">
        <v>2111</v>
      </c>
      <c r="B61">
        <v>164</v>
      </c>
      <c r="D61" t="s">
        <v>2112</v>
      </c>
      <c r="E61">
        <v>67</v>
      </c>
    </row>
    <row r="62" spans="1:5" x14ac:dyDescent="0.35">
      <c r="A62" t="s">
        <v>2111</v>
      </c>
      <c r="B62">
        <v>336</v>
      </c>
      <c r="D62" t="s">
        <v>2112</v>
      </c>
      <c r="E62">
        <v>5</v>
      </c>
    </row>
    <row r="63" spans="1:5" x14ac:dyDescent="0.35">
      <c r="A63" t="s">
        <v>2111</v>
      </c>
      <c r="B63">
        <v>1917</v>
      </c>
      <c r="D63" t="s">
        <v>2112</v>
      </c>
      <c r="E63">
        <v>26</v>
      </c>
    </row>
    <row r="64" spans="1:5" x14ac:dyDescent="0.35">
      <c r="A64" t="s">
        <v>2111</v>
      </c>
      <c r="B64">
        <v>95</v>
      </c>
      <c r="D64" t="s">
        <v>2112</v>
      </c>
      <c r="E64">
        <v>1130</v>
      </c>
    </row>
    <row r="65" spans="1:5" x14ac:dyDescent="0.35">
      <c r="A65" t="s">
        <v>2111</v>
      </c>
      <c r="B65">
        <v>147</v>
      </c>
      <c r="D65" t="s">
        <v>2112</v>
      </c>
      <c r="E65">
        <v>782</v>
      </c>
    </row>
    <row r="66" spans="1:5" x14ac:dyDescent="0.35">
      <c r="A66" t="s">
        <v>2111</v>
      </c>
      <c r="B66">
        <v>86</v>
      </c>
      <c r="D66" t="s">
        <v>2112</v>
      </c>
      <c r="E66">
        <v>210</v>
      </c>
    </row>
    <row r="67" spans="1:5" x14ac:dyDescent="0.35">
      <c r="A67" t="s">
        <v>2111</v>
      </c>
      <c r="B67">
        <v>83</v>
      </c>
      <c r="D67" t="s">
        <v>2112</v>
      </c>
      <c r="E67">
        <v>136</v>
      </c>
    </row>
    <row r="68" spans="1:5" x14ac:dyDescent="0.35">
      <c r="A68" t="s">
        <v>2111</v>
      </c>
      <c r="B68">
        <v>676</v>
      </c>
      <c r="D68" t="s">
        <v>2112</v>
      </c>
      <c r="E68">
        <v>86</v>
      </c>
    </row>
    <row r="69" spans="1:5" x14ac:dyDescent="0.35">
      <c r="A69" t="s">
        <v>2111</v>
      </c>
      <c r="B69">
        <v>361</v>
      </c>
      <c r="D69" t="s">
        <v>2112</v>
      </c>
      <c r="E69">
        <v>19</v>
      </c>
    </row>
    <row r="70" spans="1:5" x14ac:dyDescent="0.35">
      <c r="A70" t="s">
        <v>2111</v>
      </c>
      <c r="B70">
        <v>131</v>
      </c>
      <c r="D70" t="s">
        <v>2112</v>
      </c>
      <c r="E70">
        <v>886</v>
      </c>
    </row>
    <row r="71" spans="1:5" x14ac:dyDescent="0.35">
      <c r="A71" t="s">
        <v>2111</v>
      </c>
      <c r="B71">
        <v>126</v>
      </c>
      <c r="D71" t="s">
        <v>2112</v>
      </c>
      <c r="E71">
        <v>35</v>
      </c>
    </row>
    <row r="72" spans="1:5" x14ac:dyDescent="0.35">
      <c r="A72" t="s">
        <v>2111</v>
      </c>
      <c r="B72">
        <v>275</v>
      </c>
      <c r="D72" t="s">
        <v>2112</v>
      </c>
      <c r="E72">
        <v>24</v>
      </c>
    </row>
    <row r="73" spans="1:5" x14ac:dyDescent="0.35">
      <c r="A73" t="s">
        <v>2111</v>
      </c>
      <c r="B73">
        <v>67</v>
      </c>
      <c r="D73" t="s">
        <v>2112</v>
      </c>
      <c r="E73">
        <v>86</v>
      </c>
    </row>
    <row r="74" spans="1:5" x14ac:dyDescent="0.35">
      <c r="A74" t="s">
        <v>2111</v>
      </c>
      <c r="B74">
        <v>154</v>
      </c>
      <c r="D74" t="s">
        <v>2112</v>
      </c>
      <c r="E74">
        <v>243</v>
      </c>
    </row>
    <row r="75" spans="1:5" x14ac:dyDescent="0.35">
      <c r="A75" t="s">
        <v>2111</v>
      </c>
      <c r="B75">
        <v>1782</v>
      </c>
      <c r="D75" t="s">
        <v>2112</v>
      </c>
      <c r="E75">
        <v>65</v>
      </c>
    </row>
    <row r="76" spans="1:5" x14ac:dyDescent="0.35">
      <c r="A76" t="s">
        <v>2111</v>
      </c>
      <c r="B76">
        <v>903</v>
      </c>
      <c r="D76" t="s">
        <v>2112</v>
      </c>
      <c r="E76">
        <v>100</v>
      </c>
    </row>
    <row r="77" spans="1:5" x14ac:dyDescent="0.35">
      <c r="A77" t="s">
        <v>2111</v>
      </c>
      <c r="B77">
        <v>94</v>
      </c>
      <c r="D77" t="s">
        <v>2112</v>
      </c>
      <c r="E77">
        <v>168</v>
      </c>
    </row>
    <row r="78" spans="1:5" x14ac:dyDescent="0.35">
      <c r="A78" t="s">
        <v>2111</v>
      </c>
      <c r="B78">
        <v>180</v>
      </c>
      <c r="D78" t="s">
        <v>2112</v>
      </c>
      <c r="E78">
        <v>13</v>
      </c>
    </row>
    <row r="79" spans="1:5" x14ac:dyDescent="0.35">
      <c r="A79" t="s">
        <v>2111</v>
      </c>
      <c r="B79">
        <v>533</v>
      </c>
      <c r="D79" t="s">
        <v>2112</v>
      </c>
      <c r="E79">
        <v>1</v>
      </c>
    </row>
    <row r="80" spans="1:5" x14ac:dyDescent="0.35">
      <c r="A80" t="s">
        <v>2111</v>
      </c>
      <c r="B80">
        <v>2443</v>
      </c>
      <c r="D80" t="s">
        <v>2112</v>
      </c>
      <c r="E80">
        <v>40</v>
      </c>
    </row>
    <row r="81" spans="1:5" x14ac:dyDescent="0.35">
      <c r="A81" t="s">
        <v>2111</v>
      </c>
      <c r="B81">
        <v>89</v>
      </c>
      <c r="D81" t="s">
        <v>2112</v>
      </c>
      <c r="E81">
        <v>226</v>
      </c>
    </row>
    <row r="82" spans="1:5" x14ac:dyDescent="0.35">
      <c r="A82" t="s">
        <v>2111</v>
      </c>
      <c r="B82">
        <v>159</v>
      </c>
      <c r="D82" t="s">
        <v>2112</v>
      </c>
      <c r="E82">
        <v>1625</v>
      </c>
    </row>
    <row r="83" spans="1:5" x14ac:dyDescent="0.35">
      <c r="A83" t="s">
        <v>2111</v>
      </c>
      <c r="B83">
        <v>50</v>
      </c>
      <c r="D83" t="s">
        <v>2112</v>
      </c>
      <c r="E83">
        <v>143</v>
      </c>
    </row>
    <row r="84" spans="1:5" x14ac:dyDescent="0.35">
      <c r="A84" t="s">
        <v>2111</v>
      </c>
      <c r="B84">
        <v>186</v>
      </c>
      <c r="D84" t="s">
        <v>2112</v>
      </c>
      <c r="E84">
        <v>934</v>
      </c>
    </row>
    <row r="85" spans="1:5" x14ac:dyDescent="0.35">
      <c r="A85" t="s">
        <v>2111</v>
      </c>
      <c r="B85">
        <v>1071</v>
      </c>
      <c r="D85" t="s">
        <v>2112</v>
      </c>
      <c r="E85">
        <v>17</v>
      </c>
    </row>
    <row r="86" spans="1:5" x14ac:dyDescent="0.35">
      <c r="A86" t="s">
        <v>2111</v>
      </c>
      <c r="B86">
        <v>117</v>
      </c>
      <c r="D86" t="s">
        <v>2112</v>
      </c>
      <c r="E86">
        <v>2179</v>
      </c>
    </row>
    <row r="87" spans="1:5" x14ac:dyDescent="0.35">
      <c r="A87" t="s">
        <v>2111</v>
      </c>
      <c r="B87">
        <v>70</v>
      </c>
      <c r="D87" t="s">
        <v>2112</v>
      </c>
      <c r="E87">
        <v>931</v>
      </c>
    </row>
    <row r="88" spans="1:5" x14ac:dyDescent="0.35">
      <c r="A88" t="s">
        <v>2111</v>
      </c>
      <c r="B88">
        <v>135</v>
      </c>
      <c r="D88" t="s">
        <v>2112</v>
      </c>
      <c r="E88">
        <v>92</v>
      </c>
    </row>
    <row r="89" spans="1:5" x14ac:dyDescent="0.35">
      <c r="A89" t="s">
        <v>2111</v>
      </c>
      <c r="B89">
        <v>768</v>
      </c>
      <c r="D89" t="s">
        <v>2112</v>
      </c>
      <c r="E89">
        <v>57</v>
      </c>
    </row>
    <row r="90" spans="1:5" x14ac:dyDescent="0.35">
      <c r="A90" t="s">
        <v>2111</v>
      </c>
      <c r="B90">
        <v>199</v>
      </c>
      <c r="D90" t="s">
        <v>2112</v>
      </c>
      <c r="E90">
        <v>41</v>
      </c>
    </row>
    <row r="91" spans="1:5" x14ac:dyDescent="0.35">
      <c r="A91" t="s">
        <v>2111</v>
      </c>
      <c r="B91">
        <v>107</v>
      </c>
      <c r="D91" t="s">
        <v>2112</v>
      </c>
      <c r="E91">
        <v>1</v>
      </c>
    </row>
    <row r="92" spans="1:5" x14ac:dyDescent="0.35">
      <c r="A92" t="s">
        <v>2111</v>
      </c>
      <c r="B92">
        <v>195</v>
      </c>
      <c r="D92" t="s">
        <v>2112</v>
      </c>
      <c r="E92">
        <v>101</v>
      </c>
    </row>
    <row r="93" spans="1:5" x14ac:dyDescent="0.35">
      <c r="A93" t="s">
        <v>2111</v>
      </c>
      <c r="B93">
        <v>3376</v>
      </c>
      <c r="D93" t="s">
        <v>2112</v>
      </c>
      <c r="E93">
        <v>1335</v>
      </c>
    </row>
    <row r="94" spans="1:5" x14ac:dyDescent="0.35">
      <c r="A94" t="s">
        <v>2111</v>
      </c>
      <c r="B94">
        <v>41</v>
      </c>
      <c r="D94" t="s">
        <v>2112</v>
      </c>
      <c r="E94">
        <v>15</v>
      </c>
    </row>
    <row r="95" spans="1:5" x14ac:dyDescent="0.35">
      <c r="A95" t="s">
        <v>2111</v>
      </c>
      <c r="B95">
        <v>1821</v>
      </c>
      <c r="D95" t="s">
        <v>2112</v>
      </c>
      <c r="E95">
        <v>454</v>
      </c>
    </row>
    <row r="96" spans="1:5" x14ac:dyDescent="0.35">
      <c r="A96" t="s">
        <v>2111</v>
      </c>
      <c r="B96">
        <v>164</v>
      </c>
      <c r="D96" t="s">
        <v>2112</v>
      </c>
      <c r="E96">
        <v>3182</v>
      </c>
    </row>
    <row r="97" spans="1:5" x14ac:dyDescent="0.35">
      <c r="A97" t="s">
        <v>2111</v>
      </c>
      <c r="B97">
        <v>157</v>
      </c>
      <c r="D97" t="s">
        <v>2112</v>
      </c>
      <c r="E97">
        <v>15</v>
      </c>
    </row>
    <row r="98" spans="1:5" x14ac:dyDescent="0.35">
      <c r="A98" t="s">
        <v>2111</v>
      </c>
      <c r="B98">
        <v>246</v>
      </c>
      <c r="D98" t="s">
        <v>2112</v>
      </c>
      <c r="E98">
        <v>133</v>
      </c>
    </row>
    <row r="99" spans="1:5" x14ac:dyDescent="0.35">
      <c r="A99" t="s">
        <v>2111</v>
      </c>
      <c r="B99">
        <v>1396</v>
      </c>
      <c r="D99" t="s">
        <v>2112</v>
      </c>
      <c r="E99">
        <v>2062</v>
      </c>
    </row>
    <row r="100" spans="1:5" x14ac:dyDescent="0.35">
      <c r="A100" t="s">
        <v>2111</v>
      </c>
      <c r="B100">
        <v>2506</v>
      </c>
      <c r="D100" t="s">
        <v>2112</v>
      </c>
      <c r="E100">
        <v>29</v>
      </c>
    </row>
    <row r="101" spans="1:5" x14ac:dyDescent="0.35">
      <c r="A101" t="s">
        <v>2111</v>
      </c>
      <c r="B101">
        <v>244</v>
      </c>
      <c r="D101" t="s">
        <v>2112</v>
      </c>
      <c r="E101">
        <v>132</v>
      </c>
    </row>
    <row r="102" spans="1:5" x14ac:dyDescent="0.35">
      <c r="A102" t="s">
        <v>2111</v>
      </c>
      <c r="B102">
        <v>146</v>
      </c>
      <c r="D102" t="s">
        <v>2112</v>
      </c>
      <c r="E102">
        <v>137</v>
      </c>
    </row>
    <row r="103" spans="1:5" x14ac:dyDescent="0.35">
      <c r="A103" t="s">
        <v>2111</v>
      </c>
      <c r="B103">
        <v>1267</v>
      </c>
      <c r="D103" t="s">
        <v>2112</v>
      </c>
      <c r="E103">
        <v>908</v>
      </c>
    </row>
    <row r="104" spans="1:5" x14ac:dyDescent="0.35">
      <c r="A104" t="s">
        <v>2111</v>
      </c>
      <c r="B104">
        <v>1561</v>
      </c>
      <c r="D104" t="s">
        <v>2112</v>
      </c>
      <c r="E104">
        <v>10</v>
      </c>
    </row>
    <row r="105" spans="1:5" x14ac:dyDescent="0.35">
      <c r="A105" t="s">
        <v>2111</v>
      </c>
      <c r="B105">
        <v>48</v>
      </c>
      <c r="D105" t="s">
        <v>2112</v>
      </c>
      <c r="E105">
        <v>1910</v>
      </c>
    </row>
    <row r="106" spans="1:5" x14ac:dyDescent="0.35">
      <c r="A106" t="s">
        <v>2111</v>
      </c>
      <c r="B106">
        <v>2739</v>
      </c>
      <c r="D106" t="s">
        <v>2112</v>
      </c>
      <c r="E106">
        <v>38</v>
      </c>
    </row>
    <row r="107" spans="1:5" x14ac:dyDescent="0.35">
      <c r="A107" t="s">
        <v>2111</v>
      </c>
      <c r="B107">
        <v>3537</v>
      </c>
      <c r="D107" t="s">
        <v>2112</v>
      </c>
      <c r="E107">
        <v>104</v>
      </c>
    </row>
    <row r="108" spans="1:5" x14ac:dyDescent="0.35">
      <c r="A108" t="s">
        <v>2111</v>
      </c>
      <c r="B108">
        <v>2107</v>
      </c>
      <c r="D108" t="s">
        <v>2112</v>
      </c>
      <c r="E108">
        <v>49</v>
      </c>
    </row>
    <row r="109" spans="1:5" x14ac:dyDescent="0.35">
      <c r="A109" t="s">
        <v>2111</v>
      </c>
      <c r="B109">
        <v>3318</v>
      </c>
      <c r="D109" t="s">
        <v>2112</v>
      </c>
      <c r="E109">
        <v>1</v>
      </c>
    </row>
    <row r="110" spans="1:5" x14ac:dyDescent="0.35">
      <c r="A110" t="s">
        <v>2111</v>
      </c>
      <c r="B110">
        <v>340</v>
      </c>
      <c r="D110" t="s">
        <v>2112</v>
      </c>
      <c r="E110">
        <v>245</v>
      </c>
    </row>
    <row r="111" spans="1:5" x14ac:dyDescent="0.35">
      <c r="A111" t="s">
        <v>2111</v>
      </c>
      <c r="B111">
        <v>1442</v>
      </c>
      <c r="D111" t="s">
        <v>2112</v>
      </c>
      <c r="E111">
        <v>32</v>
      </c>
    </row>
    <row r="112" spans="1:5" x14ac:dyDescent="0.35">
      <c r="A112" t="s">
        <v>2111</v>
      </c>
      <c r="B112">
        <v>126</v>
      </c>
      <c r="D112" t="s">
        <v>2112</v>
      </c>
      <c r="E112">
        <v>7</v>
      </c>
    </row>
    <row r="113" spans="1:5" x14ac:dyDescent="0.35">
      <c r="A113" t="s">
        <v>2111</v>
      </c>
      <c r="B113">
        <v>524</v>
      </c>
      <c r="D113" t="s">
        <v>2112</v>
      </c>
      <c r="E113">
        <v>803</v>
      </c>
    </row>
    <row r="114" spans="1:5" x14ac:dyDescent="0.35">
      <c r="A114" t="s">
        <v>2111</v>
      </c>
      <c r="B114">
        <v>1989</v>
      </c>
      <c r="D114" t="s">
        <v>2112</v>
      </c>
      <c r="E114">
        <v>16</v>
      </c>
    </row>
    <row r="115" spans="1:5" x14ac:dyDescent="0.35">
      <c r="A115" t="s">
        <v>2111</v>
      </c>
      <c r="B115">
        <v>157</v>
      </c>
      <c r="D115" t="s">
        <v>2112</v>
      </c>
      <c r="E115">
        <v>31</v>
      </c>
    </row>
    <row r="116" spans="1:5" x14ac:dyDescent="0.35">
      <c r="A116" t="s">
        <v>2111</v>
      </c>
      <c r="B116">
        <v>4498</v>
      </c>
      <c r="D116" t="s">
        <v>2112</v>
      </c>
      <c r="E116">
        <v>108</v>
      </c>
    </row>
    <row r="117" spans="1:5" x14ac:dyDescent="0.35">
      <c r="A117" t="s">
        <v>2111</v>
      </c>
      <c r="B117">
        <v>80</v>
      </c>
      <c r="D117" t="s">
        <v>2112</v>
      </c>
      <c r="E117">
        <v>30</v>
      </c>
    </row>
    <row r="118" spans="1:5" x14ac:dyDescent="0.35">
      <c r="A118" t="s">
        <v>2111</v>
      </c>
      <c r="B118">
        <v>43</v>
      </c>
      <c r="D118" t="s">
        <v>2112</v>
      </c>
      <c r="E118">
        <v>17</v>
      </c>
    </row>
    <row r="119" spans="1:5" x14ac:dyDescent="0.35">
      <c r="A119" t="s">
        <v>2111</v>
      </c>
      <c r="B119">
        <v>2053</v>
      </c>
      <c r="D119" t="s">
        <v>2112</v>
      </c>
      <c r="E119">
        <v>80</v>
      </c>
    </row>
    <row r="120" spans="1:5" x14ac:dyDescent="0.35">
      <c r="A120" t="s">
        <v>2111</v>
      </c>
      <c r="B120">
        <v>168</v>
      </c>
      <c r="D120" t="s">
        <v>2112</v>
      </c>
      <c r="E120">
        <v>2468</v>
      </c>
    </row>
    <row r="121" spans="1:5" x14ac:dyDescent="0.35">
      <c r="A121" t="s">
        <v>2111</v>
      </c>
      <c r="B121">
        <v>4289</v>
      </c>
      <c r="D121" t="s">
        <v>2112</v>
      </c>
      <c r="E121">
        <v>26</v>
      </c>
    </row>
    <row r="122" spans="1:5" x14ac:dyDescent="0.35">
      <c r="A122" t="s">
        <v>2111</v>
      </c>
      <c r="B122">
        <v>165</v>
      </c>
      <c r="D122" t="s">
        <v>2112</v>
      </c>
      <c r="E122">
        <v>73</v>
      </c>
    </row>
    <row r="123" spans="1:5" x14ac:dyDescent="0.35">
      <c r="A123" t="s">
        <v>2111</v>
      </c>
      <c r="B123">
        <v>1815</v>
      </c>
      <c r="D123" t="s">
        <v>2112</v>
      </c>
      <c r="E123">
        <v>128</v>
      </c>
    </row>
    <row r="124" spans="1:5" x14ac:dyDescent="0.35">
      <c r="A124" t="s">
        <v>2111</v>
      </c>
      <c r="B124">
        <v>397</v>
      </c>
      <c r="D124" t="s">
        <v>2112</v>
      </c>
      <c r="E124">
        <v>33</v>
      </c>
    </row>
    <row r="125" spans="1:5" x14ac:dyDescent="0.35">
      <c r="A125" t="s">
        <v>2111</v>
      </c>
      <c r="B125">
        <v>1539</v>
      </c>
      <c r="D125" t="s">
        <v>2112</v>
      </c>
      <c r="E125">
        <v>1072</v>
      </c>
    </row>
    <row r="126" spans="1:5" x14ac:dyDescent="0.35">
      <c r="A126" t="s">
        <v>2111</v>
      </c>
      <c r="B126">
        <v>138</v>
      </c>
      <c r="D126" t="s">
        <v>2112</v>
      </c>
      <c r="E126">
        <v>393</v>
      </c>
    </row>
    <row r="127" spans="1:5" x14ac:dyDescent="0.35">
      <c r="A127" t="s">
        <v>2111</v>
      </c>
      <c r="B127">
        <v>3594</v>
      </c>
      <c r="D127" t="s">
        <v>2112</v>
      </c>
      <c r="E127">
        <v>1257</v>
      </c>
    </row>
    <row r="128" spans="1:5" x14ac:dyDescent="0.35">
      <c r="A128" t="s">
        <v>2111</v>
      </c>
      <c r="B128">
        <v>5880</v>
      </c>
      <c r="D128" t="s">
        <v>2112</v>
      </c>
      <c r="E128">
        <v>328</v>
      </c>
    </row>
    <row r="129" spans="1:5" x14ac:dyDescent="0.35">
      <c r="A129" t="s">
        <v>2111</v>
      </c>
      <c r="B129">
        <v>112</v>
      </c>
      <c r="D129" t="s">
        <v>2112</v>
      </c>
      <c r="E129">
        <v>147</v>
      </c>
    </row>
    <row r="130" spans="1:5" x14ac:dyDescent="0.35">
      <c r="A130" t="s">
        <v>2111</v>
      </c>
      <c r="B130">
        <v>943</v>
      </c>
      <c r="D130" t="s">
        <v>2112</v>
      </c>
      <c r="E130">
        <v>830</v>
      </c>
    </row>
    <row r="131" spans="1:5" x14ac:dyDescent="0.35">
      <c r="A131" t="s">
        <v>2111</v>
      </c>
      <c r="B131">
        <v>2468</v>
      </c>
      <c r="D131" t="s">
        <v>2112</v>
      </c>
      <c r="E131">
        <v>331</v>
      </c>
    </row>
    <row r="132" spans="1:5" x14ac:dyDescent="0.35">
      <c r="A132" t="s">
        <v>2111</v>
      </c>
      <c r="B132">
        <v>2551</v>
      </c>
      <c r="D132" t="s">
        <v>2112</v>
      </c>
      <c r="E132">
        <v>25</v>
      </c>
    </row>
    <row r="133" spans="1:5" x14ac:dyDescent="0.35">
      <c r="A133" t="s">
        <v>2111</v>
      </c>
      <c r="B133">
        <v>101</v>
      </c>
      <c r="D133" t="s">
        <v>2112</v>
      </c>
      <c r="E133">
        <v>3483</v>
      </c>
    </row>
    <row r="134" spans="1:5" x14ac:dyDescent="0.35">
      <c r="A134" t="s">
        <v>2111</v>
      </c>
      <c r="B134">
        <v>92</v>
      </c>
      <c r="D134" t="s">
        <v>2112</v>
      </c>
      <c r="E134">
        <v>923</v>
      </c>
    </row>
    <row r="135" spans="1:5" x14ac:dyDescent="0.35">
      <c r="A135" t="s">
        <v>2111</v>
      </c>
      <c r="B135">
        <v>62</v>
      </c>
      <c r="D135" t="s">
        <v>2112</v>
      </c>
      <c r="E135">
        <v>1</v>
      </c>
    </row>
    <row r="136" spans="1:5" x14ac:dyDescent="0.35">
      <c r="A136" t="s">
        <v>2111</v>
      </c>
      <c r="B136">
        <v>149</v>
      </c>
      <c r="D136" t="s">
        <v>2112</v>
      </c>
      <c r="E136">
        <v>33</v>
      </c>
    </row>
    <row r="137" spans="1:5" x14ac:dyDescent="0.35">
      <c r="A137" t="s">
        <v>2111</v>
      </c>
      <c r="B137">
        <v>329</v>
      </c>
      <c r="D137" t="s">
        <v>2112</v>
      </c>
      <c r="E137">
        <v>40</v>
      </c>
    </row>
    <row r="138" spans="1:5" x14ac:dyDescent="0.35">
      <c r="A138" t="s">
        <v>2111</v>
      </c>
      <c r="B138">
        <v>97</v>
      </c>
      <c r="D138" t="s">
        <v>2112</v>
      </c>
      <c r="E138">
        <v>23</v>
      </c>
    </row>
    <row r="139" spans="1:5" x14ac:dyDescent="0.35">
      <c r="A139" t="s">
        <v>2111</v>
      </c>
      <c r="B139">
        <v>1784</v>
      </c>
      <c r="D139" t="s">
        <v>2112</v>
      </c>
      <c r="E139">
        <v>75</v>
      </c>
    </row>
    <row r="140" spans="1:5" x14ac:dyDescent="0.35">
      <c r="A140" t="s">
        <v>2111</v>
      </c>
      <c r="B140">
        <v>1684</v>
      </c>
      <c r="D140" t="s">
        <v>2112</v>
      </c>
      <c r="E140">
        <v>2176</v>
      </c>
    </row>
    <row r="141" spans="1:5" x14ac:dyDescent="0.35">
      <c r="A141" t="s">
        <v>2111</v>
      </c>
      <c r="B141">
        <v>250</v>
      </c>
      <c r="D141" t="s">
        <v>2112</v>
      </c>
      <c r="E141">
        <v>441</v>
      </c>
    </row>
    <row r="142" spans="1:5" x14ac:dyDescent="0.35">
      <c r="A142" t="s">
        <v>2111</v>
      </c>
      <c r="B142">
        <v>238</v>
      </c>
      <c r="D142" t="s">
        <v>2112</v>
      </c>
      <c r="E142">
        <v>25</v>
      </c>
    </row>
    <row r="143" spans="1:5" x14ac:dyDescent="0.35">
      <c r="A143" t="s">
        <v>2111</v>
      </c>
      <c r="B143">
        <v>53</v>
      </c>
      <c r="D143" t="s">
        <v>2112</v>
      </c>
      <c r="E143">
        <v>127</v>
      </c>
    </row>
    <row r="144" spans="1:5" x14ac:dyDescent="0.35">
      <c r="A144" t="s">
        <v>2111</v>
      </c>
      <c r="B144">
        <v>214</v>
      </c>
      <c r="D144" t="s">
        <v>2112</v>
      </c>
      <c r="E144">
        <v>355</v>
      </c>
    </row>
    <row r="145" spans="1:5" x14ac:dyDescent="0.35">
      <c r="A145" t="s">
        <v>2111</v>
      </c>
      <c r="B145">
        <v>222</v>
      </c>
      <c r="D145" t="s">
        <v>2112</v>
      </c>
      <c r="E145">
        <v>44</v>
      </c>
    </row>
    <row r="146" spans="1:5" x14ac:dyDescent="0.35">
      <c r="A146" t="s">
        <v>2111</v>
      </c>
      <c r="B146">
        <v>1884</v>
      </c>
      <c r="D146" t="s">
        <v>2112</v>
      </c>
      <c r="E146">
        <v>67</v>
      </c>
    </row>
    <row r="147" spans="1:5" x14ac:dyDescent="0.35">
      <c r="A147" t="s">
        <v>2111</v>
      </c>
      <c r="B147">
        <v>218</v>
      </c>
      <c r="D147" t="s">
        <v>2112</v>
      </c>
      <c r="E147">
        <v>1068</v>
      </c>
    </row>
    <row r="148" spans="1:5" x14ac:dyDescent="0.35">
      <c r="A148" t="s">
        <v>2111</v>
      </c>
      <c r="B148">
        <v>6465</v>
      </c>
      <c r="D148" t="s">
        <v>2112</v>
      </c>
      <c r="E148">
        <v>424</v>
      </c>
    </row>
    <row r="149" spans="1:5" x14ac:dyDescent="0.35">
      <c r="A149" t="s">
        <v>2111</v>
      </c>
      <c r="B149">
        <v>59</v>
      </c>
      <c r="D149" t="s">
        <v>2112</v>
      </c>
      <c r="E149">
        <v>151</v>
      </c>
    </row>
    <row r="150" spans="1:5" x14ac:dyDescent="0.35">
      <c r="A150" t="s">
        <v>2111</v>
      </c>
      <c r="B150">
        <v>88</v>
      </c>
      <c r="D150" t="s">
        <v>2112</v>
      </c>
      <c r="E150">
        <v>1608</v>
      </c>
    </row>
    <row r="151" spans="1:5" x14ac:dyDescent="0.35">
      <c r="A151" t="s">
        <v>2111</v>
      </c>
      <c r="B151">
        <v>1697</v>
      </c>
      <c r="D151" t="s">
        <v>2112</v>
      </c>
      <c r="E151">
        <v>941</v>
      </c>
    </row>
    <row r="152" spans="1:5" x14ac:dyDescent="0.35">
      <c r="A152" t="s">
        <v>2111</v>
      </c>
      <c r="B152">
        <v>92</v>
      </c>
      <c r="D152" t="s">
        <v>2112</v>
      </c>
      <c r="E152">
        <v>1</v>
      </c>
    </row>
    <row r="153" spans="1:5" x14ac:dyDescent="0.35">
      <c r="A153" t="s">
        <v>2111</v>
      </c>
      <c r="B153">
        <v>186</v>
      </c>
      <c r="D153" t="s">
        <v>2112</v>
      </c>
      <c r="E153">
        <v>40</v>
      </c>
    </row>
    <row r="154" spans="1:5" x14ac:dyDescent="0.35">
      <c r="A154" t="s">
        <v>2111</v>
      </c>
      <c r="B154">
        <v>138</v>
      </c>
      <c r="D154" t="s">
        <v>2112</v>
      </c>
      <c r="E154">
        <v>3015</v>
      </c>
    </row>
    <row r="155" spans="1:5" x14ac:dyDescent="0.35">
      <c r="A155" t="s">
        <v>2111</v>
      </c>
      <c r="B155">
        <v>261</v>
      </c>
      <c r="D155" t="s">
        <v>2112</v>
      </c>
      <c r="E155">
        <v>435</v>
      </c>
    </row>
    <row r="156" spans="1:5" x14ac:dyDescent="0.35">
      <c r="A156" t="s">
        <v>2111</v>
      </c>
      <c r="B156">
        <v>107</v>
      </c>
      <c r="D156" t="s">
        <v>2112</v>
      </c>
      <c r="E156">
        <v>714</v>
      </c>
    </row>
    <row r="157" spans="1:5" x14ac:dyDescent="0.35">
      <c r="A157" t="s">
        <v>2111</v>
      </c>
      <c r="B157">
        <v>199</v>
      </c>
      <c r="D157" t="s">
        <v>2112</v>
      </c>
      <c r="E157">
        <v>5497</v>
      </c>
    </row>
    <row r="158" spans="1:5" x14ac:dyDescent="0.35">
      <c r="A158" t="s">
        <v>2111</v>
      </c>
      <c r="B158">
        <v>5512</v>
      </c>
      <c r="D158" t="s">
        <v>2112</v>
      </c>
      <c r="E158">
        <v>418</v>
      </c>
    </row>
    <row r="159" spans="1:5" x14ac:dyDescent="0.35">
      <c r="A159" t="s">
        <v>2111</v>
      </c>
      <c r="B159">
        <v>86</v>
      </c>
      <c r="D159" t="s">
        <v>2112</v>
      </c>
      <c r="E159">
        <v>1439</v>
      </c>
    </row>
    <row r="160" spans="1:5" x14ac:dyDescent="0.35">
      <c r="A160" t="s">
        <v>2111</v>
      </c>
      <c r="B160">
        <v>2768</v>
      </c>
      <c r="D160" t="s">
        <v>2112</v>
      </c>
      <c r="E160">
        <v>15</v>
      </c>
    </row>
    <row r="161" spans="1:5" x14ac:dyDescent="0.35">
      <c r="A161" t="s">
        <v>2111</v>
      </c>
      <c r="B161">
        <v>48</v>
      </c>
      <c r="D161" t="s">
        <v>2112</v>
      </c>
      <c r="E161">
        <v>1999</v>
      </c>
    </row>
    <row r="162" spans="1:5" x14ac:dyDescent="0.35">
      <c r="A162" t="s">
        <v>2111</v>
      </c>
      <c r="B162">
        <v>87</v>
      </c>
      <c r="D162" t="s">
        <v>2112</v>
      </c>
      <c r="E162">
        <v>118</v>
      </c>
    </row>
    <row r="163" spans="1:5" x14ac:dyDescent="0.35">
      <c r="A163" t="s">
        <v>2111</v>
      </c>
      <c r="B163">
        <v>1894</v>
      </c>
      <c r="D163" t="s">
        <v>2112</v>
      </c>
      <c r="E163">
        <v>162</v>
      </c>
    </row>
    <row r="164" spans="1:5" x14ac:dyDescent="0.35">
      <c r="A164" t="s">
        <v>2111</v>
      </c>
      <c r="B164">
        <v>282</v>
      </c>
      <c r="D164" t="s">
        <v>2112</v>
      </c>
      <c r="E164">
        <v>83</v>
      </c>
    </row>
    <row r="165" spans="1:5" x14ac:dyDescent="0.35">
      <c r="A165" t="s">
        <v>2111</v>
      </c>
      <c r="B165">
        <v>116</v>
      </c>
      <c r="D165" t="s">
        <v>2112</v>
      </c>
      <c r="E165">
        <v>747</v>
      </c>
    </row>
    <row r="166" spans="1:5" x14ac:dyDescent="0.35">
      <c r="A166" t="s">
        <v>2111</v>
      </c>
      <c r="B166">
        <v>83</v>
      </c>
      <c r="D166" t="s">
        <v>2112</v>
      </c>
      <c r="E166">
        <v>84</v>
      </c>
    </row>
    <row r="167" spans="1:5" x14ac:dyDescent="0.35">
      <c r="A167" t="s">
        <v>2111</v>
      </c>
      <c r="B167">
        <v>91</v>
      </c>
      <c r="D167" t="s">
        <v>2112</v>
      </c>
      <c r="E167">
        <v>91</v>
      </c>
    </row>
    <row r="168" spans="1:5" x14ac:dyDescent="0.35">
      <c r="A168" t="s">
        <v>2111</v>
      </c>
      <c r="B168">
        <v>546</v>
      </c>
      <c r="D168" t="s">
        <v>2112</v>
      </c>
      <c r="E168">
        <v>792</v>
      </c>
    </row>
    <row r="169" spans="1:5" x14ac:dyDescent="0.35">
      <c r="A169" t="s">
        <v>2111</v>
      </c>
      <c r="B169">
        <v>393</v>
      </c>
      <c r="D169" t="s">
        <v>2112</v>
      </c>
      <c r="E169">
        <v>32</v>
      </c>
    </row>
    <row r="170" spans="1:5" x14ac:dyDescent="0.35">
      <c r="A170" t="s">
        <v>2111</v>
      </c>
      <c r="B170">
        <v>133</v>
      </c>
      <c r="D170" t="s">
        <v>2112</v>
      </c>
      <c r="E170">
        <v>186</v>
      </c>
    </row>
    <row r="171" spans="1:5" x14ac:dyDescent="0.35">
      <c r="A171" t="s">
        <v>2111</v>
      </c>
      <c r="B171">
        <v>254</v>
      </c>
      <c r="D171" t="s">
        <v>2112</v>
      </c>
      <c r="E171">
        <v>605</v>
      </c>
    </row>
    <row r="172" spans="1:5" x14ac:dyDescent="0.35">
      <c r="A172" t="s">
        <v>2111</v>
      </c>
      <c r="B172">
        <v>176</v>
      </c>
      <c r="D172" t="s">
        <v>2112</v>
      </c>
      <c r="E172">
        <v>1</v>
      </c>
    </row>
    <row r="173" spans="1:5" x14ac:dyDescent="0.35">
      <c r="A173" t="s">
        <v>2111</v>
      </c>
      <c r="B173">
        <v>337</v>
      </c>
      <c r="D173" t="s">
        <v>2112</v>
      </c>
      <c r="E173">
        <v>31</v>
      </c>
    </row>
    <row r="174" spans="1:5" x14ac:dyDescent="0.35">
      <c r="A174" t="s">
        <v>2111</v>
      </c>
      <c r="B174">
        <v>107</v>
      </c>
      <c r="D174" t="s">
        <v>2112</v>
      </c>
      <c r="E174">
        <v>1181</v>
      </c>
    </row>
    <row r="175" spans="1:5" x14ac:dyDescent="0.35">
      <c r="A175" t="s">
        <v>2111</v>
      </c>
      <c r="B175">
        <v>183</v>
      </c>
      <c r="D175" t="s">
        <v>2112</v>
      </c>
      <c r="E175">
        <v>39</v>
      </c>
    </row>
    <row r="176" spans="1:5" x14ac:dyDescent="0.35">
      <c r="A176" t="s">
        <v>2111</v>
      </c>
      <c r="B176">
        <v>72</v>
      </c>
      <c r="D176" t="s">
        <v>2112</v>
      </c>
      <c r="E176">
        <v>46</v>
      </c>
    </row>
    <row r="177" spans="1:5" x14ac:dyDescent="0.35">
      <c r="A177" t="s">
        <v>2111</v>
      </c>
      <c r="B177">
        <v>295</v>
      </c>
      <c r="D177" t="s">
        <v>2112</v>
      </c>
      <c r="E177">
        <v>105</v>
      </c>
    </row>
    <row r="178" spans="1:5" x14ac:dyDescent="0.35">
      <c r="A178" t="s">
        <v>2111</v>
      </c>
      <c r="B178">
        <v>142</v>
      </c>
      <c r="D178" t="s">
        <v>2112</v>
      </c>
      <c r="E178">
        <v>535</v>
      </c>
    </row>
    <row r="179" spans="1:5" x14ac:dyDescent="0.35">
      <c r="A179" t="s">
        <v>2111</v>
      </c>
      <c r="B179">
        <v>85</v>
      </c>
      <c r="D179" t="s">
        <v>2112</v>
      </c>
      <c r="E179">
        <v>16</v>
      </c>
    </row>
    <row r="180" spans="1:5" x14ac:dyDescent="0.35">
      <c r="A180" t="s">
        <v>2111</v>
      </c>
      <c r="B180">
        <v>659</v>
      </c>
      <c r="D180" t="s">
        <v>2112</v>
      </c>
      <c r="E180">
        <v>575</v>
      </c>
    </row>
    <row r="181" spans="1:5" x14ac:dyDescent="0.35">
      <c r="A181" t="s">
        <v>2111</v>
      </c>
      <c r="B181">
        <v>121</v>
      </c>
      <c r="D181" t="s">
        <v>2112</v>
      </c>
      <c r="E181">
        <v>1120</v>
      </c>
    </row>
    <row r="182" spans="1:5" x14ac:dyDescent="0.35">
      <c r="A182" t="s">
        <v>2111</v>
      </c>
      <c r="B182">
        <v>3742</v>
      </c>
      <c r="D182" t="s">
        <v>2112</v>
      </c>
      <c r="E182">
        <v>113</v>
      </c>
    </row>
    <row r="183" spans="1:5" x14ac:dyDescent="0.35">
      <c r="A183" t="s">
        <v>2111</v>
      </c>
      <c r="B183">
        <v>223</v>
      </c>
      <c r="D183" t="s">
        <v>2112</v>
      </c>
      <c r="E183">
        <v>1538</v>
      </c>
    </row>
    <row r="184" spans="1:5" x14ac:dyDescent="0.35">
      <c r="A184" t="s">
        <v>2111</v>
      </c>
      <c r="B184">
        <v>133</v>
      </c>
      <c r="D184" t="s">
        <v>2112</v>
      </c>
      <c r="E184">
        <v>9</v>
      </c>
    </row>
    <row r="185" spans="1:5" x14ac:dyDescent="0.35">
      <c r="A185" t="s">
        <v>2111</v>
      </c>
      <c r="B185">
        <v>5168</v>
      </c>
      <c r="D185" t="s">
        <v>2112</v>
      </c>
      <c r="E185">
        <v>554</v>
      </c>
    </row>
    <row r="186" spans="1:5" x14ac:dyDescent="0.35">
      <c r="A186" t="s">
        <v>2111</v>
      </c>
      <c r="B186">
        <v>307</v>
      </c>
      <c r="D186" t="s">
        <v>2112</v>
      </c>
      <c r="E186">
        <v>648</v>
      </c>
    </row>
    <row r="187" spans="1:5" x14ac:dyDescent="0.35">
      <c r="A187" t="s">
        <v>2111</v>
      </c>
      <c r="B187">
        <v>2441</v>
      </c>
      <c r="D187" t="s">
        <v>2112</v>
      </c>
      <c r="E187">
        <v>21</v>
      </c>
    </row>
    <row r="188" spans="1:5" x14ac:dyDescent="0.35">
      <c r="A188" t="s">
        <v>2111</v>
      </c>
      <c r="B188">
        <v>1385</v>
      </c>
      <c r="D188" t="s">
        <v>2112</v>
      </c>
      <c r="E188">
        <v>54</v>
      </c>
    </row>
    <row r="189" spans="1:5" x14ac:dyDescent="0.35">
      <c r="A189" t="s">
        <v>2111</v>
      </c>
      <c r="B189">
        <v>190</v>
      </c>
      <c r="D189" t="s">
        <v>2112</v>
      </c>
      <c r="E189">
        <v>120</v>
      </c>
    </row>
    <row r="190" spans="1:5" x14ac:dyDescent="0.35">
      <c r="A190" t="s">
        <v>2111</v>
      </c>
      <c r="B190">
        <v>470</v>
      </c>
      <c r="D190" t="s">
        <v>2112</v>
      </c>
      <c r="E190">
        <v>579</v>
      </c>
    </row>
    <row r="191" spans="1:5" x14ac:dyDescent="0.35">
      <c r="A191" t="s">
        <v>2111</v>
      </c>
      <c r="B191">
        <v>253</v>
      </c>
      <c r="D191" t="s">
        <v>2112</v>
      </c>
      <c r="E191">
        <v>2072</v>
      </c>
    </row>
    <row r="192" spans="1:5" x14ac:dyDescent="0.35">
      <c r="A192" t="s">
        <v>2111</v>
      </c>
      <c r="B192">
        <v>1113</v>
      </c>
      <c r="D192" t="s">
        <v>2112</v>
      </c>
      <c r="E192">
        <v>0</v>
      </c>
    </row>
    <row r="193" spans="1:5" x14ac:dyDescent="0.35">
      <c r="A193" t="s">
        <v>2111</v>
      </c>
      <c r="B193">
        <v>2283</v>
      </c>
      <c r="D193" t="s">
        <v>2112</v>
      </c>
      <c r="E193">
        <v>1796</v>
      </c>
    </row>
    <row r="194" spans="1:5" x14ac:dyDescent="0.35">
      <c r="A194" t="s">
        <v>2111</v>
      </c>
      <c r="B194">
        <v>1095</v>
      </c>
      <c r="D194" t="s">
        <v>2112</v>
      </c>
      <c r="E194">
        <v>62</v>
      </c>
    </row>
    <row r="195" spans="1:5" x14ac:dyDescent="0.35">
      <c r="A195" t="s">
        <v>2111</v>
      </c>
      <c r="B195">
        <v>1690</v>
      </c>
      <c r="D195" t="s">
        <v>2112</v>
      </c>
      <c r="E195">
        <v>347</v>
      </c>
    </row>
    <row r="196" spans="1:5" x14ac:dyDescent="0.35">
      <c r="A196" t="s">
        <v>2111</v>
      </c>
      <c r="B196">
        <v>191</v>
      </c>
      <c r="D196" t="s">
        <v>2112</v>
      </c>
      <c r="E196">
        <v>19</v>
      </c>
    </row>
    <row r="197" spans="1:5" x14ac:dyDescent="0.35">
      <c r="A197" t="s">
        <v>2111</v>
      </c>
      <c r="B197">
        <v>2013</v>
      </c>
      <c r="D197" t="s">
        <v>2112</v>
      </c>
      <c r="E197">
        <v>1258</v>
      </c>
    </row>
    <row r="198" spans="1:5" x14ac:dyDescent="0.35">
      <c r="A198" t="s">
        <v>2111</v>
      </c>
      <c r="B198">
        <v>1703</v>
      </c>
      <c r="D198" t="s">
        <v>2112</v>
      </c>
      <c r="E198">
        <v>362</v>
      </c>
    </row>
    <row r="199" spans="1:5" x14ac:dyDescent="0.35">
      <c r="A199" t="s">
        <v>2111</v>
      </c>
      <c r="B199">
        <v>80</v>
      </c>
      <c r="D199" t="s">
        <v>2112</v>
      </c>
      <c r="E199">
        <v>133</v>
      </c>
    </row>
    <row r="200" spans="1:5" x14ac:dyDescent="0.35">
      <c r="A200" t="s">
        <v>2111</v>
      </c>
      <c r="B200">
        <v>41</v>
      </c>
      <c r="D200" t="s">
        <v>2112</v>
      </c>
      <c r="E200">
        <v>846</v>
      </c>
    </row>
    <row r="201" spans="1:5" x14ac:dyDescent="0.35">
      <c r="A201" t="s">
        <v>2111</v>
      </c>
      <c r="B201">
        <v>187</v>
      </c>
      <c r="D201" t="s">
        <v>2112</v>
      </c>
      <c r="E201">
        <v>10</v>
      </c>
    </row>
    <row r="202" spans="1:5" x14ac:dyDescent="0.35">
      <c r="A202" t="s">
        <v>2111</v>
      </c>
      <c r="B202">
        <v>2875</v>
      </c>
      <c r="D202" t="s">
        <v>2112</v>
      </c>
      <c r="E202">
        <v>191</v>
      </c>
    </row>
    <row r="203" spans="1:5" x14ac:dyDescent="0.35">
      <c r="A203" t="s">
        <v>2111</v>
      </c>
      <c r="B203">
        <v>88</v>
      </c>
      <c r="D203" t="s">
        <v>2112</v>
      </c>
      <c r="E203">
        <v>1979</v>
      </c>
    </row>
    <row r="204" spans="1:5" x14ac:dyDescent="0.35">
      <c r="A204" t="s">
        <v>2111</v>
      </c>
      <c r="B204">
        <v>191</v>
      </c>
      <c r="D204" t="s">
        <v>2112</v>
      </c>
      <c r="E204">
        <v>63</v>
      </c>
    </row>
    <row r="205" spans="1:5" x14ac:dyDescent="0.35">
      <c r="A205" t="s">
        <v>2111</v>
      </c>
      <c r="B205">
        <v>139</v>
      </c>
      <c r="D205" t="s">
        <v>2112</v>
      </c>
      <c r="E205">
        <v>6080</v>
      </c>
    </row>
    <row r="206" spans="1:5" x14ac:dyDescent="0.35">
      <c r="A206" t="s">
        <v>2111</v>
      </c>
      <c r="B206">
        <v>186</v>
      </c>
      <c r="D206" t="s">
        <v>2112</v>
      </c>
      <c r="E206">
        <v>80</v>
      </c>
    </row>
    <row r="207" spans="1:5" x14ac:dyDescent="0.35">
      <c r="A207" t="s">
        <v>2111</v>
      </c>
      <c r="B207">
        <v>112</v>
      </c>
      <c r="D207" t="s">
        <v>2112</v>
      </c>
      <c r="E207">
        <v>9</v>
      </c>
    </row>
    <row r="208" spans="1:5" x14ac:dyDescent="0.35">
      <c r="A208" t="s">
        <v>2111</v>
      </c>
      <c r="B208">
        <v>101</v>
      </c>
      <c r="D208" t="s">
        <v>2112</v>
      </c>
      <c r="E208">
        <v>1784</v>
      </c>
    </row>
    <row r="209" spans="1:5" x14ac:dyDescent="0.35">
      <c r="A209" t="s">
        <v>2111</v>
      </c>
      <c r="B209">
        <v>206</v>
      </c>
      <c r="D209" t="s">
        <v>2112</v>
      </c>
      <c r="E209">
        <v>243</v>
      </c>
    </row>
    <row r="210" spans="1:5" x14ac:dyDescent="0.35">
      <c r="A210" t="s">
        <v>2111</v>
      </c>
      <c r="B210">
        <v>154</v>
      </c>
      <c r="D210" t="s">
        <v>2112</v>
      </c>
      <c r="E210">
        <v>1296</v>
      </c>
    </row>
    <row r="211" spans="1:5" x14ac:dyDescent="0.35">
      <c r="A211" t="s">
        <v>2111</v>
      </c>
      <c r="B211">
        <v>5966</v>
      </c>
      <c r="D211" t="s">
        <v>2112</v>
      </c>
      <c r="E211">
        <v>77</v>
      </c>
    </row>
    <row r="212" spans="1:5" x14ac:dyDescent="0.35">
      <c r="A212" t="s">
        <v>2111</v>
      </c>
      <c r="B212">
        <v>169</v>
      </c>
      <c r="D212" t="s">
        <v>2112</v>
      </c>
      <c r="E212">
        <v>395</v>
      </c>
    </row>
    <row r="213" spans="1:5" x14ac:dyDescent="0.35">
      <c r="A213" t="s">
        <v>2111</v>
      </c>
      <c r="B213">
        <v>2106</v>
      </c>
      <c r="D213" t="s">
        <v>2112</v>
      </c>
      <c r="E213">
        <v>49</v>
      </c>
    </row>
    <row r="214" spans="1:5" x14ac:dyDescent="0.35">
      <c r="A214" t="s">
        <v>2111</v>
      </c>
      <c r="B214">
        <v>131</v>
      </c>
      <c r="D214" t="s">
        <v>2112</v>
      </c>
      <c r="E214">
        <v>180</v>
      </c>
    </row>
    <row r="215" spans="1:5" x14ac:dyDescent="0.35">
      <c r="A215" t="s">
        <v>2111</v>
      </c>
      <c r="B215">
        <v>84</v>
      </c>
      <c r="D215" t="s">
        <v>2112</v>
      </c>
      <c r="E215">
        <v>2690</v>
      </c>
    </row>
    <row r="216" spans="1:5" x14ac:dyDescent="0.35">
      <c r="A216" t="s">
        <v>2111</v>
      </c>
      <c r="B216">
        <v>155</v>
      </c>
      <c r="D216" t="s">
        <v>2112</v>
      </c>
      <c r="E216">
        <v>2779</v>
      </c>
    </row>
    <row r="217" spans="1:5" x14ac:dyDescent="0.35">
      <c r="A217" t="s">
        <v>2111</v>
      </c>
      <c r="B217">
        <v>189</v>
      </c>
      <c r="D217" t="s">
        <v>2112</v>
      </c>
      <c r="E217">
        <v>92</v>
      </c>
    </row>
    <row r="218" spans="1:5" x14ac:dyDescent="0.35">
      <c r="A218" t="s">
        <v>2111</v>
      </c>
      <c r="B218">
        <v>4799</v>
      </c>
      <c r="D218" t="s">
        <v>2112</v>
      </c>
      <c r="E218">
        <v>1028</v>
      </c>
    </row>
    <row r="219" spans="1:5" x14ac:dyDescent="0.35">
      <c r="A219" t="s">
        <v>2111</v>
      </c>
      <c r="B219">
        <v>1137</v>
      </c>
      <c r="D219" t="s">
        <v>2112</v>
      </c>
      <c r="E219">
        <v>26</v>
      </c>
    </row>
    <row r="220" spans="1:5" x14ac:dyDescent="0.35">
      <c r="A220" t="s">
        <v>2111</v>
      </c>
      <c r="B220">
        <v>1152</v>
      </c>
      <c r="D220" t="s">
        <v>2112</v>
      </c>
      <c r="E220">
        <v>1790</v>
      </c>
    </row>
    <row r="221" spans="1:5" x14ac:dyDescent="0.35">
      <c r="A221" t="s">
        <v>2111</v>
      </c>
      <c r="B221">
        <v>50</v>
      </c>
      <c r="D221" t="s">
        <v>2112</v>
      </c>
      <c r="E221">
        <v>37</v>
      </c>
    </row>
    <row r="222" spans="1:5" x14ac:dyDescent="0.35">
      <c r="A222" t="s">
        <v>2111</v>
      </c>
      <c r="B222">
        <v>3059</v>
      </c>
      <c r="D222" t="s">
        <v>2112</v>
      </c>
      <c r="E222">
        <v>35</v>
      </c>
    </row>
    <row r="223" spans="1:5" x14ac:dyDescent="0.35">
      <c r="A223" t="s">
        <v>2111</v>
      </c>
      <c r="B223">
        <v>34</v>
      </c>
      <c r="D223" t="s">
        <v>2112</v>
      </c>
      <c r="E223">
        <v>558</v>
      </c>
    </row>
    <row r="224" spans="1:5" x14ac:dyDescent="0.35">
      <c r="A224" t="s">
        <v>2111</v>
      </c>
      <c r="B224">
        <v>220</v>
      </c>
      <c r="D224" t="s">
        <v>2112</v>
      </c>
      <c r="E224">
        <v>64</v>
      </c>
    </row>
    <row r="225" spans="1:5" x14ac:dyDescent="0.35">
      <c r="A225" t="s">
        <v>2111</v>
      </c>
      <c r="B225">
        <v>1604</v>
      </c>
      <c r="D225" t="s">
        <v>2112</v>
      </c>
      <c r="E225">
        <v>245</v>
      </c>
    </row>
    <row r="226" spans="1:5" x14ac:dyDescent="0.35">
      <c r="A226" t="s">
        <v>2111</v>
      </c>
      <c r="B226">
        <v>454</v>
      </c>
      <c r="D226" t="s">
        <v>2112</v>
      </c>
      <c r="E226">
        <v>87</v>
      </c>
    </row>
    <row r="227" spans="1:5" x14ac:dyDescent="0.35">
      <c r="A227" t="s">
        <v>2111</v>
      </c>
      <c r="B227">
        <v>123</v>
      </c>
      <c r="D227" t="s">
        <v>2112</v>
      </c>
      <c r="E227">
        <v>3116</v>
      </c>
    </row>
    <row r="228" spans="1:5" x14ac:dyDescent="0.35">
      <c r="A228" t="s">
        <v>2111</v>
      </c>
      <c r="B228">
        <v>299</v>
      </c>
      <c r="D228" t="s">
        <v>2112</v>
      </c>
      <c r="E228">
        <v>71</v>
      </c>
    </row>
    <row r="229" spans="1:5" x14ac:dyDescent="0.35">
      <c r="A229" t="s">
        <v>2111</v>
      </c>
      <c r="B229">
        <v>2237</v>
      </c>
      <c r="D229" t="s">
        <v>2112</v>
      </c>
      <c r="E229">
        <v>42</v>
      </c>
    </row>
    <row r="230" spans="1:5" x14ac:dyDescent="0.35">
      <c r="A230" t="s">
        <v>2111</v>
      </c>
      <c r="B230">
        <v>645</v>
      </c>
      <c r="D230" t="s">
        <v>2112</v>
      </c>
      <c r="E230">
        <v>156</v>
      </c>
    </row>
    <row r="231" spans="1:5" x14ac:dyDescent="0.35">
      <c r="A231" t="s">
        <v>2111</v>
      </c>
      <c r="B231">
        <v>484</v>
      </c>
      <c r="D231" t="s">
        <v>2112</v>
      </c>
      <c r="E231">
        <v>1368</v>
      </c>
    </row>
    <row r="232" spans="1:5" x14ac:dyDescent="0.35">
      <c r="A232" t="s">
        <v>2111</v>
      </c>
      <c r="B232">
        <v>154</v>
      </c>
      <c r="D232" t="s">
        <v>2112</v>
      </c>
      <c r="E232">
        <v>86</v>
      </c>
    </row>
    <row r="233" spans="1:5" x14ac:dyDescent="0.35">
      <c r="A233" t="s">
        <v>2111</v>
      </c>
      <c r="B233">
        <v>82</v>
      </c>
      <c r="D233" t="s">
        <v>2112</v>
      </c>
      <c r="E233">
        <v>102</v>
      </c>
    </row>
    <row r="234" spans="1:5" x14ac:dyDescent="0.35">
      <c r="A234" t="s">
        <v>2111</v>
      </c>
      <c r="B234">
        <v>134</v>
      </c>
      <c r="D234" t="s">
        <v>2112</v>
      </c>
      <c r="E234">
        <v>253</v>
      </c>
    </row>
    <row r="235" spans="1:5" x14ac:dyDescent="0.35">
      <c r="A235" t="s">
        <v>2111</v>
      </c>
      <c r="B235">
        <v>5203</v>
      </c>
      <c r="D235" t="s">
        <v>2112</v>
      </c>
      <c r="E235">
        <v>157</v>
      </c>
    </row>
    <row r="236" spans="1:5" x14ac:dyDescent="0.35">
      <c r="A236" t="s">
        <v>2111</v>
      </c>
      <c r="B236">
        <v>94</v>
      </c>
      <c r="D236" t="s">
        <v>2112</v>
      </c>
      <c r="E236">
        <v>183</v>
      </c>
    </row>
    <row r="237" spans="1:5" x14ac:dyDescent="0.35">
      <c r="A237" t="s">
        <v>2111</v>
      </c>
      <c r="B237">
        <v>205</v>
      </c>
      <c r="D237" t="s">
        <v>2112</v>
      </c>
      <c r="E237">
        <v>82</v>
      </c>
    </row>
    <row r="238" spans="1:5" x14ac:dyDescent="0.35">
      <c r="A238" t="s">
        <v>2111</v>
      </c>
      <c r="B238">
        <v>92</v>
      </c>
      <c r="D238" t="s">
        <v>2112</v>
      </c>
      <c r="E238">
        <v>1</v>
      </c>
    </row>
    <row r="239" spans="1:5" x14ac:dyDescent="0.35">
      <c r="A239" t="s">
        <v>2111</v>
      </c>
      <c r="B239">
        <v>219</v>
      </c>
      <c r="D239" t="s">
        <v>2112</v>
      </c>
      <c r="E239">
        <v>1198</v>
      </c>
    </row>
    <row r="240" spans="1:5" x14ac:dyDescent="0.35">
      <c r="A240" t="s">
        <v>2111</v>
      </c>
      <c r="B240">
        <v>2526</v>
      </c>
      <c r="D240" t="s">
        <v>2112</v>
      </c>
      <c r="E240">
        <v>648</v>
      </c>
    </row>
    <row r="241" spans="1:5" x14ac:dyDescent="0.35">
      <c r="A241" t="s">
        <v>2111</v>
      </c>
      <c r="B241">
        <v>94</v>
      </c>
      <c r="D241" t="s">
        <v>2112</v>
      </c>
      <c r="E241">
        <v>64</v>
      </c>
    </row>
    <row r="242" spans="1:5" x14ac:dyDescent="0.35">
      <c r="A242" t="s">
        <v>2111</v>
      </c>
      <c r="B242">
        <v>1713</v>
      </c>
      <c r="D242" t="s">
        <v>2112</v>
      </c>
      <c r="E242">
        <v>62</v>
      </c>
    </row>
    <row r="243" spans="1:5" x14ac:dyDescent="0.35">
      <c r="A243" t="s">
        <v>2111</v>
      </c>
      <c r="B243">
        <v>249</v>
      </c>
      <c r="D243" t="s">
        <v>2112</v>
      </c>
      <c r="E243">
        <v>750</v>
      </c>
    </row>
    <row r="244" spans="1:5" x14ac:dyDescent="0.35">
      <c r="A244" t="s">
        <v>2111</v>
      </c>
      <c r="B244">
        <v>192</v>
      </c>
      <c r="D244" t="s">
        <v>2112</v>
      </c>
      <c r="E244">
        <v>105</v>
      </c>
    </row>
    <row r="245" spans="1:5" x14ac:dyDescent="0.35">
      <c r="A245" t="s">
        <v>2111</v>
      </c>
      <c r="B245">
        <v>247</v>
      </c>
      <c r="D245" t="s">
        <v>2112</v>
      </c>
      <c r="E245">
        <v>2604</v>
      </c>
    </row>
    <row r="246" spans="1:5" x14ac:dyDescent="0.35">
      <c r="A246" t="s">
        <v>2111</v>
      </c>
      <c r="B246">
        <v>2293</v>
      </c>
      <c r="D246" t="s">
        <v>2112</v>
      </c>
      <c r="E246">
        <v>65</v>
      </c>
    </row>
    <row r="247" spans="1:5" x14ac:dyDescent="0.35">
      <c r="A247" t="s">
        <v>2111</v>
      </c>
      <c r="B247">
        <v>3131</v>
      </c>
      <c r="D247" t="s">
        <v>2112</v>
      </c>
      <c r="E247">
        <v>94</v>
      </c>
    </row>
    <row r="248" spans="1:5" x14ac:dyDescent="0.35">
      <c r="A248" t="s">
        <v>2111</v>
      </c>
      <c r="B248">
        <v>143</v>
      </c>
      <c r="D248" t="s">
        <v>2112</v>
      </c>
      <c r="E248">
        <v>257</v>
      </c>
    </row>
    <row r="249" spans="1:5" x14ac:dyDescent="0.35">
      <c r="A249" t="s">
        <v>2111</v>
      </c>
      <c r="B249">
        <v>296</v>
      </c>
      <c r="D249" t="s">
        <v>2112</v>
      </c>
      <c r="E249">
        <v>2928</v>
      </c>
    </row>
    <row r="250" spans="1:5" x14ac:dyDescent="0.35">
      <c r="A250" t="s">
        <v>2111</v>
      </c>
      <c r="B250">
        <v>170</v>
      </c>
      <c r="D250" t="s">
        <v>2112</v>
      </c>
      <c r="E250">
        <v>4697</v>
      </c>
    </row>
    <row r="251" spans="1:5" x14ac:dyDescent="0.35">
      <c r="A251" t="s">
        <v>2111</v>
      </c>
      <c r="B251">
        <v>86</v>
      </c>
      <c r="D251" t="s">
        <v>2112</v>
      </c>
      <c r="E251">
        <v>2915</v>
      </c>
    </row>
    <row r="252" spans="1:5" x14ac:dyDescent="0.35">
      <c r="A252" t="s">
        <v>2111</v>
      </c>
      <c r="B252">
        <v>6286</v>
      </c>
      <c r="D252" t="s">
        <v>2112</v>
      </c>
      <c r="E252">
        <v>18</v>
      </c>
    </row>
    <row r="253" spans="1:5" x14ac:dyDescent="0.35">
      <c r="A253" t="s">
        <v>2111</v>
      </c>
      <c r="B253">
        <v>3727</v>
      </c>
      <c r="D253" t="s">
        <v>2112</v>
      </c>
      <c r="E253">
        <v>602</v>
      </c>
    </row>
    <row r="254" spans="1:5" x14ac:dyDescent="0.35">
      <c r="A254" t="s">
        <v>2111</v>
      </c>
      <c r="B254">
        <v>1605</v>
      </c>
      <c r="D254" t="s">
        <v>2112</v>
      </c>
      <c r="E254">
        <v>1</v>
      </c>
    </row>
    <row r="255" spans="1:5" x14ac:dyDescent="0.35">
      <c r="A255" t="s">
        <v>2111</v>
      </c>
      <c r="B255">
        <v>2120</v>
      </c>
      <c r="D255" t="s">
        <v>2112</v>
      </c>
      <c r="E255">
        <v>3868</v>
      </c>
    </row>
    <row r="256" spans="1:5" x14ac:dyDescent="0.35">
      <c r="A256" t="s">
        <v>2111</v>
      </c>
      <c r="B256">
        <v>50</v>
      </c>
      <c r="D256" t="s">
        <v>2112</v>
      </c>
      <c r="E256">
        <v>504</v>
      </c>
    </row>
    <row r="257" spans="1:5" x14ac:dyDescent="0.35">
      <c r="A257" t="s">
        <v>2111</v>
      </c>
      <c r="B257">
        <v>2080</v>
      </c>
      <c r="D257" t="s">
        <v>2112</v>
      </c>
      <c r="E257">
        <v>14</v>
      </c>
    </row>
    <row r="258" spans="1:5" x14ac:dyDescent="0.35">
      <c r="A258" t="s">
        <v>2111</v>
      </c>
      <c r="B258">
        <v>2105</v>
      </c>
      <c r="D258" t="s">
        <v>2112</v>
      </c>
      <c r="E258">
        <v>750</v>
      </c>
    </row>
    <row r="259" spans="1:5" x14ac:dyDescent="0.35">
      <c r="A259" t="s">
        <v>2111</v>
      </c>
      <c r="B259">
        <v>2436</v>
      </c>
      <c r="D259" t="s">
        <v>2112</v>
      </c>
      <c r="E259">
        <v>77</v>
      </c>
    </row>
    <row r="260" spans="1:5" x14ac:dyDescent="0.35">
      <c r="A260" t="s">
        <v>2111</v>
      </c>
      <c r="B260">
        <v>80</v>
      </c>
      <c r="D260" t="s">
        <v>2112</v>
      </c>
      <c r="E260">
        <v>752</v>
      </c>
    </row>
    <row r="261" spans="1:5" x14ac:dyDescent="0.35">
      <c r="A261" t="s">
        <v>2111</v>
      </c>
      <c r="B261">
        <v>42</v>
      </c>
      <c r="D261" t="s">
        <v>2112</v>
      </c>
      <c r="E261">
        <v>131</v>
      </c>
    </row>
    <row r="262" spans="1:5" x14ac:dyDescent="0.35">
      <c r="A262" t="s">
        <v>2111</v>
      </c>
      <c r="B262">
        <v>139</v>
      </c>
      <c r="D262" t="s">
        <v>2112</v>
      </c>
      <c r="E262">
        <v>87</v>
      </c>
    </row>
    <row r="263" spans="1:5" x14ac:dyDescent="0.35">
      <c r="A263" t="s">
        <v>2111</v>
      </c>
      <c r="B263">
        <v>159</v>
      </c>
      <c r="D263" t="s">
        <v>2112</v>
      </c>
      <c r="E263">
        <v>1063</v>
      </c>
    </row>
    <row r="264" spans="1:5" x14ac:dyDescent="0.35">
      <c r="A264" t="s">
        <v>2111</v>
      </c>
      <c r="B264">
        <v>381</v>
      </c>
      <c r="D264" t="s">
        <v>2112</v>
      </c>
      <c r="E264">
        <v>76</v>
      </c>
    </row>
    <row r="265" spans="1:5" x14ac:dyDescent="0.35">
      <c r="A265" t="s">
        <v>2111</v>
      </c>
      <c r="B265">
        <v>194</v>
      </c>
      <c r="D265" t="s">
        <v>2112</v>
      </c>
      <c r="E265">
        <v>4428</v>
      </c>
    </row>
    <row r="266" spans="1:5" x14ac:dyDescent="0.35">
      <c r="A266" t="s">
        <v>2111</v>
      </c>
      <c r="B266">
        <v>106</v>
      </c>
      <c r="D266" t="s">
        <v>2112</v>
      </c>
      <c r="E266">
        <v>58</v>
      </c>
    </row>
    <row r="267" spans="1:5" x14ac:dyDescent="0.35">
      <c r="A267" t="s">
        <v>2111</v>
      </c>
      <c r="B267">
        <v>142</v>
      </c>
      <c r="D267" t="s">
        <v>2112</v>
      </c>
      <c r="E267">
        <v>111</v>
      </c>
    </row>
    <row r="268" spans="1:5" x14ac:dyDescent="0.35">
      <c r="A268" t="s">
        <v>2111</v>
      </c>
      <c r="B268">
        <v>211</v>
      </c>
      <c r="D268" t="s">
        <v>2112</v>
      </c>
      <c r="E268">
        <v>2955</v>
      </c>
    </row>
    <row r="269" spans="1:5" x14ac:dyDescent="0.35">
      <c r="A269" t="s">
        <v>2111</v>
      </c>
      <c r="B269">
        <v>2756</v>
      </c>
      <c r="D269" t="s">
        <v>2112</v>
      </c>
      <c r="E269">
        <v>1657</v>
      </c>
    </row>
    <row r="270" spans="1:5" x14ac:dyDescent="0.35">
      <c r="A270" t="s">
        <v>2111</v>
      </c>
      <c r="B270">
        <v>173</v>
      </c>
      <c r="D270" t="s">
        <v>2112</v>
      </c>
      <c r="E270">
        <v>926</v>
      </c>
    </row>
    <row r="271" spans="1:5" x14ac:dyDescent="0.35">
      <c r="A271" t="s">
        <v>2111</v>
      </c>
      <c r="B271">
        <v>87</v>
      </c>
      <c r="D271" t="s">
        <v>2112</v>
      </c>
      <c r="E271">
        <v>77</v>
      </c>
    </row>
    <row r="272" spans="1:5" x14ac:dyDescent="0.35">
      <c r="A272" t="s">
        <v>2111</v>
      </c>
      <c r="B272">
        <v>1572</v>
      </c>
      <c r="D272" t="s">
        <v>2112</v>
      </c>
      <c r="E272">
        <v>1748</v>
      </c>
    </row>
    <row r="273" spans="1:5" x14ac:dyDescent="0.35">
      <c r="A273" t="s">
        <v>2111</v>
      </c>
      <c r="B273">
        <v>2346</v>
      </c>
      <c r="D273" t="s">
        <v>2112</v>
      </c>
      <c r="E273">
        <v>79</v>
      </c>
    </row>
    <row r="274" spans="1:5" x14ac:dyDescent="0.35">
      <c r="A274" t="s">
        <v>2111</v>
      </c>
      <c r="B274">
        <v>115</v>
      </c>
      <c r="D274" t="s">
        <v>2112</v>
      </c>
      <c r="E274">
        <v>889</v>
      </c>
    </row>
    <row r="275" spans="1:5" x14ac:dyDescent="0.35">
      <c r="A275" t="s">
        <v>2111</v>
      </c>
      <c r="B275">
        <v>85</v>
      </c>
      <c r="D275" t="s">
        <v>2112</v>
      </c>
      <c r="E275">
        <v>56</v>
      </c>
    </row>
    <row r="276" spans="1:5" x14ac:dyDescent="0.35">
      <c r="A276" t="s">
        <v>2111</v>
      </c>
      <c r="B276">
        <v>144</v>
      </c>
      <c r="D276" t="s">
        <v>2112</v>
      </c>
      <c r="E276">
        <v>1</v>
      </c>
    </row>
    <row r="277" spans="1:5" x14ac:dyDescent="0.35">
      <c r="A277" t="s">
        <v>2111</v>
      </c>
      <c r="B277">
        <v>2443</v>
      </c>
      <c r="D277" t="s">
        <v>2112</v>
      </c>
      <c r="E277">
        <v>83</v>
      </c>
    </row>
    <row r="278" spans="1:5" x14ac:dyDescent="0.35">
      <c r="A278" t="s">
        <v>2111</v>
      </c>
      <c r="B278">
        <v>64</v>
      </c>
      <c r="D278" t="s">
        <v>2112</v>
      </c>
      <c r="E278">
        <v>2025</v>
      </c>
    </row>
    <row r="279" spans="1:5" x14ac:dyDescent="0.35">
      <c r="A279" t="s">
        <v>2111</v>
      </c>
      <c r="B279">
        <v>268</v>
      </c>
      <c r="D279" t="s">
        <v>2112</v>
      </c>
      <c r="E279">
        <v>14</v>
      </c>
    </row>
    <row r="280" spans="1:5" x14ac:dyDescent="0.35">
      <c r="A280" t="s">
        <v>2111</v>
      </c>
      <c r="B280">
        <v>195</v>
      </c>
      <c r="D280" t="s">
        <v>2112</v>
      </c>
      <c r="E280">
        <v>656</v>
      </c>
    </row>
    <row r="281" spans="1:5" x14ac:dyDescent="0.35">
      <c r="A281" t="s">
        <v>2111</v>
      </c>
      <c r="B281">
        <v>186</v>
      </c>
      <c r="D281" t="s">
        <v>2112</v>
      </c>
      <c r="E281">
        <v>1596</v>
      </c>
    </row>
    <row r="282" spans="1:5" x14ac:dyDescent="0.35">
      <c r="A282" t="s">
        <v>2111</v>
      </c>
      <c r="B282">
        <v>460</v>
      </c>
      <c r="D282" t="s">
        <v>2112</v>
      </c>
      <c r="E282">
        <v>10</v>
      </c>
    </row>
    <row r="283" spans="1:5" x14ac:dyDescent="0.35">
      <c r="A283" t="s">
        <v>2111</v>
      </c>
      <c r="B283">
        <v>2528</v>
      </c>
      <c r="D283" t="s">
        <v>2112</v>
      </c>
      <c r="E283">
        <v>1121</v>
      </c>
    </row>
    <row r="284" spans="1:5" x14ac:dyDescent="0.35">
      <c r="A284" t="s">
        <v>2111</v>
      </c>
      <c r="B284">
        <v>3657</v>
      </c>
      <c r="D284" t="s">
        <v>2112</v>
      </c>
      <c r="E284">
        <v>15</v>
      </c>
    </row>
    <row r="285" spans="1:5" x14ac:dyDescent="0.35">
      <c r="A285" t="s">
        <v>2111</v>
      </c>
      <c r="B285">
        <v>131</v>
      </c>
      <c r="D285" t="s">
        <v>2112</v>
      </c>
      <c r="E285">
        <v>191</v>
      </c>
    </row>
    <row r="286" spans="1:5" x14ac:dyDescent="0.35">
      <c r="A286" t="s">
        <v>2111</v>
      </c>
      <c r="B286">
        <v>239</v>
      </c>
      <c r="D286" t="s">
        <v>2112</v>
      </c>
      <c r="E286">
        <v>16</v>
      </c>
    </row>
    <row r="287" spans="1:5" x14ac:dyDescent="0.35">
      <c r="A287" t="s">
        <v>2111</v>
      </c>
      <c r="B287">
        <v>78</v>
      </c>
      <c r="D287" t="s">
        <v>2112</v>
      </c>
      <c r="E287">
        <v>17</v>
      </c>
    </row>
    <row r="288" spans="1:5" x14ac:dyDescent="0.35">
      <c r="A288" t="s">
        <v>2111</v>
      </c>
      <c r="B288">
        <v>1773</v>
      </c>
      <c r="D288" t="s">
        <v>2112</v>
      </c>
      <c r="E288">
        <v>34</v>
      </c>
    </row>
    <row r="289" spans="1:5" x14ac:dyDescent="0.35">
      <c r="A289" t="s">
        <v>2111</v>
      </c>
      <c r="B289">
        <v>32</v>
      </c>
      <c r="D289" t="s">
        <v>2112</v>
      </c>
      <c r="E289">
        <v>1</v>
      </c>
    </row>
    <row r="290" spans="1:5" x14ac:dyDescent="0.35">
      <c r="A290" t="s">
        <v>2111</v>
      </c>
      <c r="B290">
        <v>369</v>
      </c>
      <c r="D290" t="s">
        <v>2112</v>
      </c>
      <c r="E290">
        <v>1274</v>
      </c>
    </row>
    <row r="291" spans="1:5" x14ac:dyDescent="0.35">
      <c r="A291" t="s">
        <v>2111</v>
      </c>
      <c r="B291">
        <v>89</v>
      </c>
      <c r="D291" t="s">
        <v>2112</v>
      </c>
      <c r="E291">
        <v>210</v>
      </c>
    </row>
    <row r="292" spans="1:5" x14ac:dyDescent="0.35">
      <c r="A292" t="s">
        <v>2111</v>
      </c>
      <c r="B292">
        <v>147</v>
      </c>
      <c r="D292" t="s">
        <v>2112</v>
      </c>
      <c r="E292">
        <v>248</v>
      </c>
    </row>
    <row r="293" spans="1:5" x14ac:dyDescent="0.35">
      <c r="A293" t="s">
        <v>2111</v>
      </c>
      <c r="B293">
        <v>126</v>
      </c>
      <c r="D293" t="s">
        <v>2112</v>
      </c>
      <c r="E293">
        <v>513</v>
      </c>
    </row>
    <row r="294" spans="1:5" x14ac:dyDescent="0.35">
      <c r="A294" t="s">
        <v>2111</v>
      </c>
      <c r="B294">
        <v>2218</v>
      </c>
      <c r="D294" t="s">
        <v>2112</v>
      </c>
      <c r="E294">
        <v>3410</v>
      </c>
    </row>
    <row r="295" spans="1:5" x14ac:dyDescent="0.35">
      <c r="A295" t="s">
        <v>2111</v>
      </c>
      <c r="B295">
        <v>202</v>
      </c>
      <c r="D295" t="s">
        <v>2112</v>
      </c>
      <c r="E295">
        <v>10</v>
      </c>
    </row>
    <row r="296" spans="1:5" x14ac:dyDescent="0.35">
      <c r="A296" t="s">
        <v>2111</v>
      </c>
      <c r="B296">
        <v>140</v>
      </c>
      <c r="D296" t="s">
        <v>2112</v>
      </c>
      <c r="E296">
        <v>2201</v>
      </c>
    </row>
    <row r="297" spans="1:5" x14ac:dyDescent="0.35">
      <c r="A297" t="s">
        <v>2111</v>
      </c>
      <c r="B297">
        <v>1052</v>
      </c>
      <c r="D297" t="s">
        <v>2112</v>
      </c>
      <c r="E297">
        <v>676</v>
      </c>
    </row>
    <row r="298" spans="1:5" x14ac:dyDescent="0.35">
      <c r="A298" t="s">
        <v>2111</v>
      </c>
      <c r="B298">
        <v>247</v>
      </c>
      <c r="D298" t="s">
        <v>2112</v>
      </c>
      <c r="E298">
        <v>831</v>
      </c>
    </row>
    <row r="299" spans="1:5" x14ac:dyDescent="0.35">
      <c r="A299" t="s">
        <v>2111</v>
      </c>
      <c r="B299">
        <v>84</v>
      </c>
      <c r="D299" t="s">
        <v>2112</v>
      </c>
      <c r="E299">
        <v>859</v>
      </c>
    </row>
    <row r="300" spans="1:5" x14ac:dyDescent="0.35">
      <c r="A300" t="s">
        <v>2111</v>
      </c>
      <c r="B300">
        <v>88</v>
      </c>
      <c r="D300" t="s">
        <v>2112</v>
      </c>
      <c r="E300">
        <v>45</v>
      </c>
    </row>
    <row r="301" spans="1:5" x14ac:dyDescent="0.35">
      <c r="A301" t="s">
        <v>2111</v>
      </c>
      <c r="B301">
        <v>156</v>
      </c>
      <c r="D301" t="s">
        <v>2112</v>
      </c>
      <c r="E301">
        <v>6</v>
      </c>
    </row>
    <row r="302" spans="1:5" x14ac:dyDescent="0.35">
      <c r="A302" t="s">
        <v>2111</v>
      </c>
      <c r="B302">
        <v>2985</v>
      </c>
      <c r="D302" t="s">
        <v>2112</v>
      </c>
      <c r="E302">
        <v>7</v>
      </c>
    </row>
    <row r="303" spans="1:5" x14ac:dyDescent="0.35">
      <c r="A303" t="s">
        <v>2111</v>
      </c>
      <c r="B303">
        <v>762</v>
      </c>
      <c r="D303" t="s">
        <v>2112</v>
      </c>
      <c r="E303">
        <v>31</v>
      </c>
    </row>
    <row r="304" spans="1:5" x14ac:dyDescent="0.35">
      <c r="A304" t="s">
        <v>2111</v>
      </c>
      <c r="B304">
        <v>554</v>
      </c>
      <c r="D304" t="s">
        <v>2112</v>
      </c>
      <c r="E304">
        <v>78</v>
      </c>
    </row>
    <row r="305" spans="1:5" x14ac:dyDescent="0.35">
      <c r="A305" t="s">
        <v>2111</v>
      </c>
      <c r="B305">
        <v>135</v>
      </c>
      <c r="D305" t="s">
        <v>2112</v>
      </c>
      <c r="E305">
        <v>1225</v>
      </c>
    </row>
    <row r="306" spans="1:5" x14ac:dyDescent="0.35">
      <c r="A306" t="s">
        <v>2111</v>
      </c>
      <c r="B306">
        <v>122</v>
      </c>
      <c r="D306" t="s">
        <v>2112</v>
      </c>
      <c r="E306">
        <v>1</v>
      </c>
    </row>
    <row r="307" spans="1:5" x14ac:dyDescent="0.35">
      <c r="A307" t="s">
        <v>2111</v>
      </c>
      <c r="B307">
        <v>221</v>
      </c>
      <c r="D307" t="s">
        <v>2112</v>
      </c>
      <c r="E307">
        <v>67</v>
      </c>
    </row>
    <row r="308" spans="1:5" x14ac:dyDescent="0.35">
      <c r="A308" t="s">
        <v>2111</v>
      </c>
      <c r="B308">
        <v>126</v>
      </c>
      <c r="D308" t="s">
        <v>2112</v>
      </c>
      <c r="E308">
        <v>19</v>
      </c>
    </row>
    <row r="309" spans="1:5" x14ac:dyDescent="0.35">
      <c r="A309" t="s">
        <v>2111</v>
      </c>
      <c r="B309">
        <v>1022</v>
      </c>
      <c r="D309" t="s">
        <v>2112</v>
      </c>
      <c r="E309">
        <v>2108</v>
      </c>
    </row>
    <row r="310" spans="1:5" x14ac:dyDescent="0.35">
      <c r="A310" t="s">
        <v>2111</v>
      </c>
      <c r="B310">
        <v>3177</v>
      </c>
      <c r="D310" t="s">
        <v>2112</v>
      </c>
      <c r="E310">
        <v>679</v>
      </c>
    </row>
    <row r="311" spans="1:5" x14ac:dyDescent="0.35">
      <c r="A311" t="s">
        <v>2111</v>
      </c>
      <c r="B311">
        <v>198</v>
      </c>
      <c r="D311" t="s">
        <v>2112</v>
      </c>
      <c r="E311">
        <v>36</v>
      </c>
    </row>
    <row r="312" spans="1:5" x14ac:dyDescent="0.35">
      <c r="A312" t="s">
        <v>2111</v>
      </c>
      <c r="B312">
        <v>85</v>
      </c>
      <c r="D312" t="s">
        <v>2112</v>
      </c>
      <c r="E312">
        <v>47</v>
      </c>
    </row>
    <row r="313" spans="1:5" x14ac:dyDescent="0.35">
      <c r="A313" t="s">
        <v>2111</v>
      </c>
      <c r="B313">
        <v>3596</v>
      </c>
      <c r="D313" t="s">
        <v>2112</v>
      </c>
      <c r="E313">
        <v>70</v>
      </c>
    </row>
    <row r="314" spans="1:5" x14ac:dyDescent="0.35">
      <c r="A314" t="s">
        <v>2111</v>
      </c>
      <c r="B314">
        <v>244</v>
      </c>
      <c r="D314" t="s">
        <v>2112</v>
      </c>
      <c r="E314">
        <v>154</v>
      </c>
    </row>
    <row r="315" spans="1:5" x14ac:dyDescent="0.35">
      <c r="A315" t="s">
        <v>2111</v>
      </c>
      <c r="B315">
        <v>5180</v>
      </c>
      <c r="D315" t="s">
        <v>2112</v>
      </c>
      <c r="E315">
        <v>22</v>
      </c>
    </row>
    <row r="316" spans="1:5" x14ac:dyDescent="0.35">
      <c r="A316" t="s">
        <v>2111</v>
      </c>
      <c r="B316">
        <v>589</v>
      </c>
      <c r="D316" t="s">
        <v>2112</v>
      </c>
      <c r="E316">
        <v>1758</v>
      </c>
    </row>
    <row r="317" spans="1:5" x14ac:dyDescent="0.35">
      <c r="A317" t="s">
        <v>2111</v>
      </c>
      <c r="B317">
        <v>2725</v>
      </c>
      <c r="D317" t="s">
        <v>2112</v>
      </c>
      <c r="E317">
        <v>94</v>
      </c>
    </row>
    <row r="318" spans="1:5" x14ac:dyDescent="0.35">
      <c r="A318" t="s">
        <v>2111</v>
      </c>
      <c r="B318">
        <v>300</v>
      </c>
      <c r="D318" t="s">
        <v>2112</v>
      </c>
      <c r="E318">
        <v>33</v>
      </c>
    </row>
    <row r="319" spans="1:5" x14ac:dyDescent="0.35">
      <c r="A319" t="s">
        <v>2111</v>
      </c>
      <c r="B319">
        <v>144</v>
      </c>
      <c r="D319" t="s">
        <v>2112</v>
      </c>
      <c r="E319">
        <v>1</v>
      </c>
    </row>
    <row r="320" spans="1:5" x14ac:dyDescent="0.35">
      <c r="A320" t="s">
        <v>2111</v>
      </c>
      <c r="B320">
        <v>87</v>
      </c>
      <c r="D320" t="s">
        <v>2112</v>
      </c>
      <c r="E320">
        <v>31</v>
      </c>
    </row>
    <row r="321" spans="1:5" x14ac:dyDescent="0.35">
      <c r="A321" t="s">
        <v>2111</v>
      </c>
      <c r="B321">
        <v>3116</v>
      </c>
      <c r="D321" t="s">
        <v>2112</v>
      </c>
      <c r="E321">
        <v>35</v>
      </c>
    </row>
    <row r="322" spans="1:5" x14ac:dyDescent="0.35">
      <c r="A322" t="s">
        <v>2111</v>
      </c>
      <c r="B322">
        <v>909</v>
      </c>
      <c r="D322" t="s">
        <v>2112</v>
      </c>
      <c r="E322">
        <v>63</v>
      </c>
    </row>
    <row r="323" spans="1:5" x14ac:dyDescent="0.35">
      <c r="A323" t="s">
        <v>2111</v>
      </c>
      <c r="B323">
        <v>1613</v>
      </c>
      <c r="D323" t="s">
        <v>2112</v>
      </c>
      <c r="E323">
        <v>526</v>
      </c>
    </row>
    <row r="324" spans="1:5" x14ac:dyDescent="0.35">
      <c r="A324" t="s">
        <v>2111</v>
      </c>
      <c r="B324">
        <v>136</v>
      </c>
      <c r="D324" t="s">
        <v>2112</v>
      </c>
      <c r="E324">
        <v>121</v>
      </c>
    </row>
    <row r="325" spans="1:5" x14ac:dyDescent="0.35">
      <c r="A325" t="s">
        <v>2111</v>
      </c>
      <c r="B325">
        <v>130</v>
      </c>
      <c r="D325" t="s">
        <v>2112</v>
      </c>
      <c r="E325">
        <v>67</v>
      </c>
    </row>
    <row r="326" spans="1:5" x14ac:dyDescent="0.35">
      <c r="A326" t="s">
        <v>2111</v>
      </c>
      <c r="B326">
        <v>102</v>
      </c>
      <c r="D326" t="s">
        <v>2112</v>
      </c>
      <c r="E326">
        <v>57</v>
      </c>
    </row>
    <row r="327" spans="1:5" x14ac:dyDescent="0.35">
      <c r="A327" t="s">
        <v>2111</v>
      </c>
      <c r="B327">
        <v>4006</v>
      </c>
      <c r="D327" t="s">
        <v>2112</v>
      </c>
      <c r="E327">
        <v>1229</v>
      </c>
    </row>
    <row r="328" spans="1:5" x14ac:dyDescent="0.35">
      <c r="A328" t="s">
        <v>2111</v>
      </c>
      <c r="B328">
        <v>1629</v>
      </c>
      <c r="D328" t="s">
        <v>2112</v>
      </c>
      <c r="E328">
        <v>12</v>
      </c>
    </row>
    <row r="329" spans="1:5" x14ac:dyDescent="0.35">
      <c r="A329" t="s">
        <v>2111</v>
      </c>
      <c r="B329">
        <v>2188</v>
      </c>
      <c r="D329" t="s">
        <v>2112</v>
      </c>
      <c r="E329">
        <v>452</v>
      </c>
    </row>
    <row r="330" spans="1:5" x14ac:dyDescent="0.35">
      <c r="A330" t="s">
        <v>2111</v>
      </c>
      <c r="B330">
        <v>2409</v>
      </c>
      <c r="D330" t="s">
        <v>2112</v>
      </c>
      <c r="E330">
        <v>1886</v>
      </c>
    </row>
    <row r="331" spans="1:5" x14ac:dyDescent="0.35">
      <c r="A331" t="s">
        <v>2111</v>
      </c>
      <c r="B331">
        <v>194</v>
      </c>
      <c r="D331" t="s">
        <v>2112</v>
      </c>
      <c r="E331">
        <v>52</v>
      </c>
    </row>
    <row r="332" spans="1:5" x14ac:dyDescent="0.35">
      <c r="A332" t="s">
        <v>2111</v>
      </c>
      <c r="B332">
        <v>1140</v>
      </c>
      <c r="D332" t="s">
        <v>2112</v>
      </c>
      <c r="E332">
        <v>1825</v>
      </c>
    </row>
    <row r="333" spans="1:5" x14ac:dyDescent="0.35">
      <c r="A333" t="s">
        <v>2111</v>
      </c>
      <c r="B333">
        <v>102</v>
      </c>
      <c r="D333" t="s">
        <v>2112</v>
      </c>
      <c r="E333">
        <v>31</v>
      </c>
    </row>
    <row r="334" spans="1:5" x14ac:dyDescent="0.35">
      <c r="A334" t="s">
        <v>2111</v>
      </c>
      <c r="B334">
        <v>2857</v>
      </c>
      <c r="D334" t="s">
        <v>2112</v>
      </c>
      <c r="E334">
        <v>107</v>
      </c>
    </row>
    <row r="335" spans="1:5" x14ac:dyDescent="0.35">
      <c r="A335" t="s">
        <v>2111</v>
      </c>
      <c r="B335">
        <v>107</v>
      </c>
      <c r="D335" t="s">
        <v>2112</v>
      </c>
      <c r="E335">
        <v>27</v>
      </c>
    </row>
    <row r="336" spans="1:5" x14ac:dyDescent="0.35">
      <c r="A336" t="s">
        <v>2111</v>
      </c>
      <c r="B336">
        <v>160</v>
      </c>
      <c r="D336" t="s">
        <v>2112</v>
      </c>
      <c r="E336">
        <v>1221</v>
      </c>
    </row>
    <row r="337" spans="1:5" x14ac:dyDescent="0.35">
      <c r="A337" t="s">
        <v>2111</v>
      </c>
      <c r="B337">
        <v>2230</v>
      </c>
      <c r="D337" t="s">
        <v>2112</v>
      </c>
      <c r="E337">
        <v>1</v>
      </c>
    </row>
    <row r="338" spans="1:5" x14ac:dyDescent="0.35">
      <c r="A338" t="s">
        <v>2111</v>
      </c>
      <c r="B338">
        <v>316</v>
      </c>
      <c r="D338" t="s">
        <v>2112</v>
      </c>
      <c r="E338">
        <v>16</v>
      </c>
    </row>
    <row r="339" spans="1:5" x14ac:dyDescent="0.35">
      <c r="A339" t="s">
        <v>2111</v>
      </c>
      <c r="B339">
        <v>117</v>
      </c>
      <c r="D339" t="s">
        <v>2112</v>
      </c>
      <c r="E339">
        <v>41</v>
      </c>
    </row>
    <row r="340" spans="1:5" x14ac:dyDescent="0.35">
      <c r="A340" t="s">
        <v>2111</v>
      </c>
      <c r="B340">
        <v>6406</v>
      </c>
      <c r="D340" t="s">
        <v>2112</v>
      </c>
      <c r="E340">
        <v>523</v>
      </c>
    </row>
    <row r="341" spans="1:5" x14ac:dyDescent="0.35">
      <c r="A341" t="s">
        <v>2111</v>
      </c>
      <c r="B341">
        <v>192</v>
      </c>
      <c r="D341" t="s">
        <v>2112</v>
      </c>
      <c r="E341">
        <v>141</v>
      </c>
    </row>
    <row r="342" spans="1:5" x14ac:dyDescent="0.35">
      <c r="A342" t="s">
        <v>2111</v>
      </c>
      <c r="B342">
        <v>26</v>
      </c>
      <c r="D342" t="s">
        <v>2112</v>
      </c>
      <c r="E342">
        <v>52</v>
      </c>
    </row>
    <row r="343" spans="1:5" x14ac:dyDescent="0.35">
      <c r="A343" t="s">
        <v>2111</v>
      </c>
      <c r="B343">
        <v>723</v>
      </c>
      <c r="D343" t="s">
        <v>2112</v>
      </c>
      <c r="E343">
        <v>225</v>
      </c>
    </row>
    <row r="344" spans="1:5" x14ac:dyDescent="0.35">
      <c r="A344" t="s">
        <v>2111</v>
      </c>
      <c r="B344">
        <v>170</v>
      </c>
      <c r="D344" t="s">
        <v>2112</v>
      </c>
      <c r="E344">
        <v>38</v>
      </c>
    </row>
    <row r="345" spans="1:5" x14ac:dyDescent="0.35">
      <c r="A345" t="s">
        <v>2111</v>
      </c>
      <c r="B345">
        <v>238</v>
      </c>
      <c r="D345" t="s">
        <v>2112</v>
      </c>
      <c r="E345">
        <v>15</v>
      </c>
    </row>
    <row r="346" spans="1:5" x14ac:dyDescent="0.35">
      <c r="A346" t="s">
        <v>2111</v>
      </c>
      <c r="B346">
        <v>55</v>
      </c>
      <c r="D346" t="s">
        <v>2112</v>
      </c>
      <c r="E346">
        <v>37</v>
      </c>
    </row>
    <row r="347" spans="1:5" x14ac:dyDescent="0.35">
      <c r="A347" t="s">
        <v>2111</v>
      </c>
      <c r="B347">
        <v>128</v>
      </c>
      <c r="D347" t="s">
        <v>2112</v>
      </c>
      <c r="E347">
        <v>112</v>
      </c>
    </row>
    <row r="348" spans="1:5" x14ac:dyDescent="0.35">
      <c r="A348" t="s">
        <v>2111</v>
      </c>
      <c r="B348">
        <v>2144</v>
      </c>
      <c r="D348" t="s">
        <v>2112</v>
      </c>
      <c r="E348">
        <v>21</v>
      </c>
    </row>
    <row r="349" spans="1:5" x14ac:dyDescent="0.35">
      <c r="A349" t="s">
        <v>2111</v>
      </c>
      <c r="B349">
        <v>2693</v>
      </c>
      <c r="D349" t="s">
        <v>2112</v>
      </c>
      <c r="E349">
        <v>67</v>
      </c>
    </row>
    <row r="350" spans="1:5" x14ac:dyDescent="0.35">
      <c r="A350" t="s">
        <v>2111</v>
      </c>
      <c r="B350">
        <v>432</v>
      </c>
      <c r="D350" t="s">
        <v>2112</v>
      </c>
      <c r="E350">
        <v>78</v>
      </c>
    </row>
    <row r="351" spans="1:5" x14ac:dyDescent="0.35">
      <c r="A351" t="s">
        <v>2111</v>
      </c>
      <c r="B351">
        <v>189</v>
      </c>
      <c r="D351" t="s">
        <v>2112</v>
      </c>
      <c r="E351">
        <v>67</v>
      </c>
    </row>
    <row r="352" spans="1:5" x14ac:dyDescent="0.35">
      <c r="A352" t="s">
        <v>2111</v>
      </c>
      <c r="B352">
        <v>154</v>
      </c>
      <c r="D352" t="s">
        <v>2112</v>
      </c>
      <c r="E352">
        <v>263</v>
      </c>
    </row>
    <row r="353" spans="1:5" x14ac:dyDescent="0.35">
      <c r="A353" t="s">
        <v>2111</v>
      </c>
      <c r="B353">
        <v>96</v>
      </c>
      <c r="D353" t="s">
        <v>2112</v>
      </c>
      <c r="E353">
        <v>1691</v>
      </c>
    </row>
    <row r="354" spans="1:5" x14ac:dyDescent="0.35">
      <c r="A354" t="s">
        <v>2111</v>
      </c>
      <c r="B354">
        <v>3063</v>
      </c>
      <c r="D354" t="s">
        <v>2112</v>
      </c>
      <c r="E354">
        <v>181</v>
      </c>
    </row>
    <row r="355" spans="1:5" x14ac:dyDescent="0.35">
      <c r="A355" t="s">
        <v>2111</v>
      </c>
      <c r="B355">
        <v>2266</v>
      </c>
      <c r="D355" t="s">
        <v>2112</v>
      </c>
      <c r="E355">
        <v>13</v>
      </c>
    </row>
    <row r="356" spans="1:5" x14ac:dyDescent="0.35">
      <c r="A356" t="s">
        <v>2111</v>
      </c>
      <c r="B356">
        <v>194</v>
      </c>
      <c r="D356" t="s">
        <v>2112</v>
      </c>
      <c r="E356">
        <v>1</v>
      </c>
    </row>
    <row r="357" spans="1:5" x14ac:dyDescent="0.35">
      <c r="A357" t="s">
        <v>2111</v>
      </c>
      <c r="B357">
        <v>129</v>
      </c>
      <c r="D357" t="s">
        <v>2112</v>
      </c>
      <c r="E357">
        <v>21</v>
      </c>
    </row>
    <row r="358" spans="1:5" x14ac:dyDescent="0.35">
      <c r="A358" t="s">
        <v>2111</v>
      </c>
      <c r="B358">
        <v>375</v>
      </c>
      <c r="D358" t="s">
        <v>2112</v>
      </c>
      <c r="E358">
        <v>830</v>
      </c>
    </row>
    <row r="359" spans="1:5" x14ac:dyDescent="0.35">
      <c r="A359" t="s">
        <v>2111</v>
      </c>
      <c r="B359">
        <v>409</v>
      </c>
      <c r="D359" t="s">
        <v>2112</v>
      </c>
      <c r="E359">
        <v>130</v>
      </c>
    </row>
    <row r="360" spans="1:5" x14ac:dyDescent="0.35">
      <c r="A360" t="s">
        <v>2111</v>
      </c>
      <c r="B360">
        <v>234</v>
      </c>
      <c r="D360" t="s">
        <v>2112</v>
      </c>
      <c r="E360">
        <v>55</v>
      </c>
    </row>
    <row r="361" spans="1:5" x14ac:dyDescent="0.35">
      <c r="A361" t="s">
        <v>2111</v>
      </c>
      <c r="B361">
        <v>3016</v>
      </c>
      <c r="D361" t="s">
        <v>2112</v>
      </c>
      <c r="E361">
        <v>114</v>
      </c>
    </row>
    <row r="362" spans="1:5" x14ac:dyDescent="0.35">
      <c r="A362" t="s">
        <v>2111</v>
      </c>
      <c r="B362">
        <v>264</v>
      </c>
      <c r="D362" t="s">
        <v>2112</v>
      </c>
      <c r="E362">
        <v>594</v>
      </c>
    </row>
    <row r="363" spans="1:5" x14ac:dyDescent="0.35">
      <c r="A363" t="s">
        <v>2111</v>
      </c>
      <c r="B363">
        <v>272</v>
      </c>
      <c r="D363" t="s">
        <v>2112</v>
      </c>
      <c r="E363">
        <v>24</v>
      </c>
    </row>
    <row r="364" spans="1:5" x14ac:dyDescent="0.35">
      <c r="A364" t="s">
        <v>2111</v>
      </c>
      <c r="B364">
        <v>419</v>
      </c>
      <c r="D364" t="s">
        <v>2112</v>
      </c>
      <c r="E364">
        <v>252</v>
      </c>
    </row>
    <row r="365" spans="1:5" x14ac:dyDescent="0.35">
      <c r="A365" t="s">
        <v>2111</v>
      </c>
      <c r="B365">
        <v>1621</v>
      </c>
      <c r="D365" t="s">
        <v>2112</v>
      </c>
      <c r="E365">
        <v>67</v>
      </c>
    </row>
    <row r="366" spans="1:5" x14ac:dyDescent="0.35">
      <c r="A366" t="s">
        <v>2111</v>
      </c>
      <c r="B366">
        <v>1101</v>
      </c>
      <c r="D366" t="s">
        <v>2112</v>
      </c>
      <c r="E366">
        <v>742</v>
      </c>
    </row>
    <row r="367" spans="1:5" x14ac:dyDescent="0.35">
      <c r="A367" t="s">
        <v>2111</v>
      </c>
      <c r="B367">
        <v>1073</v>
      </c>
      <c r="D367" t="s">
        <v>2112</v>
      </c>
      <c r="E367">
        <v>75</v>
      </c>
    </row>
    <row r="368" spans="1:5" x14ac:dyDescent="0.35">
      <c r="A368" t="s">
        <v>2111</v>
      </c>
      <c r="B368">
        <v>331</v>
      </c>
      <c r="D368" t="s">
        <v>2112</v>
      </c>
      <c r="E368">
        <v>4405</v>
      </c>
    </row>
    <row r="369" spans="1:5" x14ac:dyDescent="0.35">
      <c r="A369" t="s">
        <v>2111</v>
      </c>
      <c r="B369">
        <v>1170</v>
      </c>
      <c r="D369" t="s">
        <v>2112</v>
      </c>
      <c r="E369">
        <v>92</v>
      </c>
    </row>
    <row r="370" spans="1:5" x14ac:dyDescent="0.35">
      <c r="A370" t="s">
        <v>2111</v>
      </c>
      <c r="B370">
        <v>363</v>
      </c>
      <c r="D370" t="s">
        <v>2112</v>
      </c>
      <c r="E370">
        <v>64</v>
      </c>
    </row>
    <row r="371" spans="1:5" x14ac:dyDescent="0.35">
      <c r="A371" t="s">
        <v>2111</v>
      </c>
      <c r="B371">
        <v>103</v>
      </c>
      <c r="D371" t="s">
        <v>2112</v>
      </c>
      <c r="E371">
        <v>64</v>
      </c>
    </row>
    <row r="372" spans="1:5" x14ac:dyDescent="0.35">
      <c r="A372" t="s">
        <v>2111</v>
      </c>
      <c r="B372">
        <v>147</v>
      </c>
      <c r="D372" t="s">
        <v>2112</v>
      </c>
      <c r="E372">
        <v>842</v>
      </c>
    </row>
    <row r="373" spans="1:5" x14ac:dyDescent="0.35">
      <c r="A373" t="s">
        <v>2111</v>
      </c>
      <c r="B373">
        <v>110</v>
      </c>
      <c r="D373" t="s">
        <v>2112</v>
      </c>
      <c r="E373">
        <v>112</v>
      </c>
    </row>
    <row r="374" spans="1:5" x14ac:dyDescent="0.35">
      <c r="A374" t="s">
        <v>2111</v>
      </c>
      <c r="B374">
        <v>134</v>
      </c>
      <c r="D374" t="s">
        <v>2112</v>
      </c>
      <c r="E374">
        <v>374</v>
      </c>
    </row>
    <row r="375" spans="1:5" x14ac:dyDescent="0.35">
      <c r="A375" t="s">
        <v>2111</v>
      </c>
      <c r="B375">
        <v>269</v>
      </c>
    </row>
    <row r="376" spans="1:5" x14ac:dyDescent="0.35">
      <c r="A376" t="s">
        <v>2111</v>
      </c>
      <c r="B376">
        <v>175</v>
      </c>
    </row>
    <row r="377" spans="1:5" x14ac:dyDescent="0.35">
      <c r="A377" t="s">
        <v>2111</v>
      </c>
      <c r="B377">
        <v>69</v>
      </c>
    </row>
    <row r="378" spans="1:5" x14ac:dyDescent="0.35">
      <c r="A378" t="s">
        <v>2111</v>
      </c>
      <c r="B378">
        <v>190</v>
      </c>
    </row>
    <row r="379" spans="1:5" x14ac:dyDescent="0.35">
      <c r="A379" t="s">
        <v>2111</v>
      </c>
      <c r="B379">
        <v>237</v>
      </c>
    </row>
    <row r="380" spans="1:5" x14ac:dyDescent="0.35">
      <c r="A380" t="s">
        <v>2111</v>
      </c>
      <c r="B380">
        <v>196</v>
      </c>
    </row>
    <row r="381" spans="1:5" x14ac:dyDescent="0.35">
      <c r="A381" t="s">
        <v>2111</v>
      </c>
      <c r="B381">
        <v>7295</v>
      </c>
    </row>
    <row r="382" spans="1:5" x14ac:dyDescent="0.35">
      <c r="A382" t="s">
        <v>2111</v>
      </c>
      <c r="B382">
        <v>2893</v>
      </c>
    </row>
    <row r="383" spans="1:5" x14ac:dyDescent="0.35">
      <c r="A383" t="s">
        <v>2111</v>
      </c>
      <c r="B383">
        <v>820</v>
      </c>
    </row>
    <row r="384" spans="1:5" x14ac:dyDescent="0.35">
      <c r="A384" t="s">
        <v>2111</v>
      </c>
      <c r="B384">
        <v>2038</v>
      </c>
    </row>
    <row r="385" spans="1:2" x14ac:dyDescent="0.35">
      <c r="A385" t="s">
        <v>2111</v>
      </c>
      <c r="B385">
        <v>116</v>
      </c>
    </row>
    <row r="386" spans="1:2" x14ac:dyDescent="0.35">
      <c r="A386" t="s">
        <v>2111</v>
      </c>
      <c r="B386">
        <v>1345</v>
      </c>
    </row>
    <row r="387" spans="1:2" x14ac:dyDescent="0.35">
      <c r="A387" t="s">
        <v>2111</v>
      </c>
      <c r="B387">
        <v>168</v>
      </c>
    </row>
    <row r="388" spans="1:2" x14ac:dyDescent="0.35">
      <c r="A388" t="s">
        <v>2111</v>
      </c>
      <c r="B388">
        <v>137</v>
      </c>
    </row>
    <row r="389" spans="1:2" x14ac:dyDescent="0.35">
      <c r="A389" t="s">
        <v>2111</v>
      </c>
      <c r="B389">
        <v>186</v>
      </c>
    </row>
    <row r="390" spans="1:2" x14ac:dyDescent="0.35">
      <c r="A390" t="s">
        <v>2111</v>
      </c>
      <c r="B390">
        <v>125</v>
      </c>
    </row>
    <row r="391" spans="1:2" x14ac:dyDescent="0.35">
      <c r="A391" t="s">
        <v>2111</v>
      </c>
      <c r="B391">
        <v>202</v>
      </c>
    </row>
    <row r="392" spans="1:2" x14ac:dyDescent="0.35">
      <c r="A392" t="s">
        <v>2111</v>
      </c>
      <c r="B392">
        <v>103</v>
      </c>
    </row>
    <row r="393" spans="1:2" x14ac:dyDescent="0.35">
      <c r="A393" t="s">
        <v>2111</v>
      </c>
      <c r="B393">
        <v>1785</v>
      </c>
    </row>
    <row r="394" spans="1:2" x14ac:dyDescent="0.35">
      <c r="A394" t="s">
        <v>2111</v>
      </c>
      <c r="B394">
        <v>157</v>
      </c>
    </row>
    <row r="395" spans="1:2" x14ac:dyDescent="0.35">
      <c r="A395" t="s">
        <v>2111</v>
      </c>
      <c r="B395">
        <v>555</v>
      </c>
    </row>
    <row r="396" spans="1:2" x14ac:dyDescent="0.35">
      <c r="A396" t="s">
        <v>2111</v>
      </c>
      <c r="B396">
        <v>297</v>
      </c>
    </row>
    <row r="397" spans="1:2" x14ac:dyDescent="0.35">
      <c r="A397" t="s">
        <v>2111</v>
      </c>
      <c r="B397">
        <v>123</v>
      </c>
    </row>
    <row r="398" spans="1:2" x14ac:dyDescent="0.35">
      <c r="A398" t="s">
        <v>2111</v>
      </c>
      <c r="B398">
        <v>3036</v>
      </c>
    </row>
    <row r="399" spans="1:2" x14ac:dyDescent="0.35">
      <c r="A399" t="s">
        <v>2111</v>
      </c>
      <c r="B399">
        <v>144</v>
      </c>
    </row>
    <row r="400" spans="1:2" x14ac:dyDescent="0.35">
      <c r="A400" t="s">
        <v>2111</v>
      </c>
      <c r="B400">
        <v>121</v>
      </c>
    </row>
    <row r="401" spans="1:2" x14ac:dyDescent="0.35">
      <c r="A401" t="s">
        <v>2111</v>
      </c>
      <c r="B401">
        <v>181</v>
      </c>
    </row>
    <row r="402" spans="1:2" x14ac:dyDescent="0.35">
      <c r="A402" t="s">
        <v>2111</v>
      </c>
      <c r="B402">
        <v>122</v>
      </c>
    </row>
    <row r="403" spans="1:2" x14ac:dyDescent="0.35">
      <c r="A403" t="s">
        <v>2111</v>
      </c>
      <c r="B403">
        <v>1071</v>
      </c>
    </row>
    <row r="404" spans="1:2" x14ac:dyDescent="0.35">
      <c r="A404" t="s">
        <v>2111</v>
      </c>
      <c r="B404">
        <v>980</v>
      </c>
    </row>
    <row r="405" spans="1:2" x14ac:dyDescent="0.35">
      <c r="A405" t="s">
        <v>2111</v>
      </c>
      <c r="B405">
        <v>536</v>
      </c>
    </row>
    <row r="406" spans="1:2" x14ac:dyDescent="0.35">
      <c r="A406" t="s">
        <v>2111</v>
      </c>
      <c r="B406">
        <v>1991</v>
      </c>
    </row>
    <row r="407" spans="1:2" x14ac:dyDescent="0.35">
      <c r="A407" t="s">
        <v>2111</v>
      </c>
      <c r="B407">
        <v>180</v>
      </c>
    </row>
    <row r="408" spans="1:2" x14ac:dyDescent="0.35">
      <c r="A408" t="s">
        <v>2111</v>
      </c>
      <c r="B408">
        <v>130</v>
      </c>
    </row>
    <row r="409" spans="1:2" x14ac:dyDescent="0.35">
      <c r="A409" t="s">
        <v>2111</v>
      </c>
      <c r="B409">
        <v>122</v>
      </c>
    </row>
    <row r="410" spans="1:2" x14ac:dyDescent="0.35">
      <c r="A410" t="s">
        <v>2111</v>
      </c>
      <c r="B410">
        <v>140</v>
      </c>
    </row>
    <row r="411" spans="1:2" x14ac:dyDescent="0.35">
      <c r="A411" t="s">
        <v>2111</v>
      </c>
      <c r="B411">
        <v>3388</v>
      </c>
    </row>
    <row r="412" spans="1:2" x14ac:dyDescent="0.35">
      <c r="A412" t="s">
        <v>2111</v>
      </c>
      <c r="B412">
        <v>280</v>
      </c>
    </row>
    <row r="413" spans="1:2" x14ac:dyDescent="0.35">
      <c r="A413" t="s">
        <v>2111</v>
      </c>
      <c r="B413">
        <v>366</v>
      </c>
    </row>
    <row r="414" spans="1:2" x14ac:dyDescent="0.35">
      <c r="A414" t="s">
        <v>2111</v>
      </c>
      <c r="B414">
        <v>270</v>
      </c>
    </row>
    <row r="415" spans="1:2" x14ac:dyDescent="0.35">
      <c r="A415" t="s">
        <v>2111</v>
      </c>
      <c r="B415">
        <v>137</v>
      </c>
    </row>
    <row r="416" spans="1:2" x14ac:dyDescent="0.35">
      <c r="A416" t="s">
        <v>2111</v>
      </c>
      <c r="B416">
        <v>3205</v>
      </c>
    </row>
    <row r="417" spans="1:2" x14ac:dyDescent="0.35">
      <c r="A417" t="s">
        <v>2111</v>
      </c>
      <c r="B417">
        <v>288</v>
      </c>
    </row>
    <row r="418" spans="1:2" x14ac:dyDescent="0.35">
      <c r="A418" t="s">
        <v>2111</v>
      </c>
      <c r="B418">
        <v>148</v>
      </c>
    </row>
    <row r="419" spans="1:2" x14ac:dyDescent="0.35">
      <c r="A419" t="s">
        <v>2111</v>
      </c>
      <c r="B419">
        <v>114</v>
      </c>
    </row>
    <row r="420" spans="1:2" x14ac:dyDescent="0.35">
      <c r="A420" t="s">
        <v>2111</v>
      </c>
      <c r="B420">
        <v>1518</v>
      </c>
    </row>
    <row r="421" spans="1:2" x14ac:dyDescent="0.35">
      <c r="A421" t="s">
        <v>2111</v>
      </c>
      <c r="B421">
        <v>166</v>
      </c>
    </row>
    <row r="422" spans="1:2" x14ac:dyDescent="0.35">
      <c r="A422" t="s">
        <v>2111</v>
      </c>
      <c r="B422">
        <v>100</v>
      </c>
    </row>
    <row r="423" spans="1:2" x14ac:dyDescent="0.35">
      <c r="A423" t="s">
        <v>2111</v>
      </c>
      <c r="B423">
        <v>235</v>
      </c>
    </row>
    <row r="424" spans="1:2" x14ac:dyDescent="0.35">
      <c r="A424" t="s">
        <v>2111</v>
      </c>
      <c r="B424">
        <v>148</v>
      </c>
    </row>
    <row r="425" spans="1:2" x14ac:dyDescent="0.35">
      <c r="A425" t="s">
        <v>2111</v>
      </c>
      <c r="B425">
        <v>198</v>
      </c>
    </row>
    <row r="426" spans="1:2" x14ac:dyDescent="0.35">
      <c r="A426" t="s">
        <v>2111</v>
      </c>
      <c r="B426">
        <v>150</v>
      </c>
    </row>
    <row r="427" spans="1:2" x14ac:dyDescent="0.35">
      <c r="A427" t="s">
        <v>2111</v>
      </c>
      <c r="B427">
        <v>216</v>
      </c>
    </row>
    <row r="428" spans="1:2" x14ac:dyDescent="0.35">
      <c r="A428" t="s">
        <v>2111</v>
      </c>
      <c r="B428">
        <v>5139</v>
      </c>
    </row>
    <row r="429" spans="1:2" x14ac:dyDescent="0.35">
      <c r="A429" t="s">
        <v>2111</v>
      </c>
      <c r="B429">
        <v>2353</v>
      </c>
    </row>
    <row r="430" spans="1:2" x14ac:dyDescent="0.35">
      <c r="A430" t="s">
        <v>2111</v>
      </c>
      <c r="B430">
        <v>78</v>
      </c>
    </row>
    <row r="431" spans="1:2" x14ac:dyDescent="0.35">
      <c r="A431" t="s">
        <v>2111</v>
      </c>
      <c r="B431">
        <v>174</v>
      </c>
    </row>
    <row r="432" spans="1:2" x14ac:dyDescent="0.35">
      <c r="A432" t="s">
        <v>2111</v>
      </c>
      <c r="B432">
        <v>164</v>
      </c>
    </row>
    <row r="433" spans="1:2" x14ac:dyDescent="0.35">
      <c r="A433" t="s">
        <v>2111</v>
      </c>
      <c r="B433">
        <v>161</v>
      </c>
    </row>
    <row r="434" spans="1:2" x14ac:dyDescent="0.35">
      <c r="A434" t="s">
        <v>2111</v>
      </c>
      <c r="B434">
        <v>138</v>
      </c>
    </row>
    <row r="435" spans="1:2" x14ac:dyDescent="0.35">
      <c r="A435" t="s">
        <v>2111</v>
      </c>
      <c r="B435">
        <v>3308</v>
      </c>
    </row>
    <row r="436" spans="1:2" x14ac:dyDescent="0.35">
      <c r="A436" t="s">
        <v>2111</v>
      </c>
      <c r="B436">
        <v>127</v>
      </c>
    </row>
    <row r="437" spans="1:2" x14ac:dyDescent="0.35">
      <c r="A437" t="s">
        <v>2111</v>
      </c>
      <c r="B437">
        <v>207</v>
      </c>
    </row>
    <row r="438" spans="1:2" x14ac:dyDescent="0.35">
      <c r="A438" t="s">
        <v>2111</v>
      </c>
      <c r="B438">
        <v>181</v>
      </c>
    </row>
    <row r="439" spans="1:2" x14ac:dyDescent="0.35">
      <c r="A439" t="s">
        <v>2111</v>
      </c>
      <c r="B439">
        <v>110</v>
      </c>
    </row>
    <row r="440" spans="1:2" x14ac:dyDescent="0.35">
      <c r="A440" t="s">
        <v>2111</v>
      </c>
      <c r="B440">
        <v>185</v>
      </c>
    </row>
    <row r="441" spans="1:2" x14ac:dyDescent="0.35">
      <c r="A441" t="s">
        <v>2111</v>
      </c>
      <c r="B441">
        <v>121</v>
      </c>
    </row>
    <row r="442" spans="1:2" x14ac:dyDescent="0.35">
      <c r="A442" t="s">
        <v>2111</v>
      </c>
      <c r="B442">
        <v>106</v>
      </c>
    </row>
    <row r="443" spans="1:2" x14ac:dyDescent="0.35">
      <c r="A443" t="s">
        <v>2111</v>
      </c>
      <c r="B443">
        <v>142</v>
      </c>
    </row>
    <row r="444" spans="1:2" x14ac:dyDescent="0.35">
      <c r="A444" t="s">
        <v>2111</v>
      </c>
      <c r="B444">
        <v>233</v>
      </c>
    </row>
    <row r="445" spans="1:2" x14ac:dyDescent="0.35">
      <c r="A445" t="s">
        <v>2111</v>
      </c>
      <c r="B445">
        <v>218</v>
      </c>
    </row>
    <row r="446" spans="1:2" x14ac:dyDescent="0.35">
      <c r="A446" t="s">
        <v>2111</v>
      </c>
      <c r="B446">
        <v>76</v>
      </c>
    </row>
    <row r="447" spans="1:2" x14ac:dyDescent="0.35">
      <c r="A447" t="s">
        <v>2111</v>
      </c>
      <c r="B447">
        <v>43</v>
      </c>
    </row>
    <row r="448" spans="1:2" x14ac:dyDescent="0.35">
      <c r="A448" t="s">
        <v>2111</v>
      </c>
      <c r="B448">
        <v>221</v>
      </c>
    </row>
    <row r="449" spans="1:2" x14ac:dyDescent="0.35">
      <c r="A449" t="s">
        <v>2111</v>
      </c>
      <c r="B449">
        <v>2805</v>
      </c>
    </row>
    <row r="450" spans="1:2" x14ac:dyDescent="0.35">
      <c r="A450" t="s">
        <v>2111</v>
      </c>
      <c r="B450">
        <v>68</v>
      </c>
    </row>
    <row r="451" spans="1:2" x14ac:dyDescent="0.35">
      <c r="A451" t="s">
        <v>2111</v>
      </c>
      <c r="B451">
        <v>183</v>
      </c>
    </row>
    <row r="452" spans="1:2" x14ac:dyDescent="0.35">
      <c r="A452" t="s">
        <v>2111</v>
      </c>
      <c r="B452">
        <v>133</v>
      </c>
    </row>
    <row r="453" spans="1:2" x14ac:dyDescent="0.35">
      <c r="A453" t="s">
        <v>2111</v>
      </c>
      <c r="B453">
        <v>2489</v>
      </c>
    </row>
    <row r="454" spans="1:2" x14ac:dyDescent="0.35">
      <c r="A454" t="s">
        <v>2111</v>
      </c>
      <c r="B454">
        <v>69</v>
      </c>
    </row>
    <row r="455" spans="1:2" x14ac:dyDescent="0.35">
      <c r="A455" t="s">
        <v>2111</v>
      </c>
      <c r="B455">
        <v>279</v>
      </c>
    </row>
    <row r="456" spans="1:2" x14ac:dyDescent="0.35">
      <c r="A456" t="s">
        <v>2111</v>
      </c>
      <c r="B456">
        <v>210</v>
      </c>
    </row>
    <row r="457" spans="1:2" x14ac:dyDescent="0.35">
      <c r="A457" t="s">
        <v>2111</v>
      </c>
      <c r="B457">
        <v>2100</v>
      </c>
    </row>
    <row r="458" spans="1:2" x14ac:dyDescent="0.35">
      <c r="A458" t="s">
        <v>2111</v>
      </c>
      <c r="B458">
        <v>252</v>
      </c>
    </row>
    <row r="459" spans="1:2" x14ac:dyDescent="0.35">
      <c r="A459" t="s">
        <v>2111</v>
      </c>
      <c r="B459">
        <v>1280</v>
      </c>
    </row>
    <row r="460" spans="1:2" x14ac:dyDescent="0.35">
      <c r="A460" t="s">
        <v>2111</v>
      </c>
      <c r="B460">
        <v>157</v>
      </c>
    </row>
    <row r="461" spans="1:2" x14ac:dyDescent="0.35">
      <c r="A461" t="s">
        <v>2111</v>
      </c>
      <c r="B461">
        <v>194</v>
      </c>
    </row>
    <row r="462" spans="1:2" x14ac:dyDescent="0.35">
      <c r="A462" t="s">
        <v>2111</v>
      </c>
      <c r="B462">
        <v>82</v>
      </c>
    </row>
    <row r="463" spans="1:2" x14ac:dyDescent="0.35">
      <c r="A463" t="s">
        <v>2111</v>
      </c>
      <c r="B463">
        <v>4233</v>
      </c>
    </row>
    <row r="464" spans="1:2" x14ac:dyDescent="0.35">
      <c r="A464" t="s">
        <v>2111</v>
      </c>
      <c r="B464">
        <v>1297</v>
      </c>
    </row>
    <row r="465" spans="1:2" x14ac:dyDescent="0.35">
      <c r="A465" t="s">
        <v>2111</v>
      </c>
      <c r="B465">
        <v>165</v>
      </c>
    </row>
    <row r="466" spans="1:2" x14ac:dyDescent="0.35">
      <c r="A466" t="s">
        <v>2111</v>
      </c>
      <c r="B466">
        <v>119</v>
      </c>
    </row>
    <row r="467" spans="1:2" x14ac:dyDescent="0.35">
      <c r="A467" t="s">
        <v>2111</v>
      </c>
      <c r="B467">
        <v>1797</v>
      </c>
    </row>
    <row r="468" spans="1:2" x14ac:dyDescent="0.35">
      <c r="A468" t="s">
        <v>2111</v>
      </c>
      <c r="B468">
        <v>261</v>
      </c>
    </row>
    <row r="469" spans="1:2" x14ac:dyDescent="0.35">
      <c r="A469" t="s">
        <v>2111</v>
      </c>
      <c r="B469">
        <v>157</v>
      </c>
    </row>
    <row r="470" spans="1:2" x14ac:dyDescent="0.35">
      <c r="A470" t="s">
        <v>2111</v>
      </c>
      <c r="B470">
        <v>3533</v>
      </c>
    </row>
    <row r="471" spans="1:2" x14ac:dyDescent="0.35">
      <c r="A471" t="s">
        <v>2111</v>
      </c>
      <c r="B471">
        <v>155</v>
      </c>
    </row>
    <row r="472" spans="1:2" x14ac:dyDescent="0.35">
      <c r="A472" t="s">
        <v>2111</v>
      </c>
      <c r="B472">
        <v>132</v>
      </c>
    </row>
    <row r="473" spans="1:2" x14ac:dyDescent="0.35">
      <c r="A473" t="s">
        <v>2111</v>
      </c>
      <c r="B473">
        <v>1354</v>
      </c>
    </row>
    <row r="474" spans="1:2" x14ac:dyDescent="0.35">
      <c r="A474" t="s">
        <v>2111</v>
      </c>
      <c r="B474">
        <v>48</v>
      </c>
    </row>
    <row r="475" spans="1:2" x14ac:dyDescent="0.35">
      <c r="A475" t="s">
        <v>2111</v>
      </c>
      <c r="B475">
        <v>110</v>
      </c>
    </row>
    <row r="476" spans="1:2" x14ac:dyDescent="0.35">
      <c r="A476" t="s">
        <v>2111</v>
      </c>
      <c r="B476">
        <v>172</v>
      </c>
    </row>
    <row r="477" spans="1:2" x14ac:dyDescent="0.35">
      <c r="A477" t="s">
        <v>2111</v>
      </c>
      <c r="B477">
        <v>307</v>
      </c>
    </row>
    <row r="478" spans="1:2" x14ac:dyDescent="0.35">
      <c r="A478" t="s">
        <v>2111</v>
      </c>
      <c r="B478">
        <v>160</v>
      </c>
    </row>
    <row r="479" spans="1:2" x14ac:dyDescent="0.35">
      <c r="A479" t="s">
        <v>2111</v>
      </c>
      <c r="B479">
        <v>1467</v>
      </c>
    </row>
    <row r="480" spans="1:2" x14ac:dyDescent="0.35">
      <c r="A480" t="s">
        <v>2111</v>
      </c>
      <c r="B480">
        <v>2662</v>
      </c>
    </row>
    <row r="481" spans="1:2" x14ac:dyDescent="0.35">
      <c r="A481" t="s">
        <v>2111</v>
      </c>
      <c r="B481">
        <v>452</v>
      </c>
    </row>
    <row r="482" spans="1:2" x14ac:dyDescent="0.35">
      <c r="A482" t="s">
        <v>2111</v>
      </c>
      <c r="B482">
        <v>158</v>
      </c>
    </row>
    <row r="483" spans="1:2" x14ac:dyDescent="0.35">
      <c r="A483" t="s">
        <v>2111</v>
      </c>
      <c r="B483">
        <v>225</v>
      </c>
    </row>
    <row r="484" spans="1:2" x14ac:dyDescent="0.35">
      <c r="A484" t="s">
        <v>2111</v>
      </c>
      <c r="B484">
        <v>65</v>
      </c>
    </row>
    <row r="485" spans="1:2" x14ac:dyDescent="0.35">
      <c r="A485" t="s">
        <v>2111</v>
      </c>
      <c r="B485">
        <v>163</v>
      </c>
    </row>
    <row r="486" spans="1:2" x14ac:dyDescent="0.35">
      <c r="A486" t="s">
        <v>2111</v>
      </c>
      <c r="B486">
        <v>85</v>
      </c>
    </row>
    <row r="487" spans="1:2" x14ac:dyDescent="0.35">
      <c r="A487" t="s">
        <v>2111</v>
      </c>
      <c r="B487">
        <v>217</v>
      </c>
    </row>
    <row r="488" spans="1:2" x14ac:dyDescent="0.35">
      <c r="A488" t="s">
        <v>2111</v>
      </c>
      <c r="B488">
        <v>150</v>
      </c>
    </row>
    <row r="489" spans="1:2" x14ac:dyDescent="0.35">
      <c r="A489" t="s">
        <v>2111</v>
      </c>
      <c r="B489">
        <v>3272</v>
      </c>
    </row>
    <row r="490" spans="1:2" x14ac:dyDescent="0.35">
      <c r="A490" t="s">
        <v>2111</v>
      </c>
      <c r="B490">
        <v>300</v>
      </c>
    </row>
    <row r="491" spans="1:2" x14ac:dyDescent="0.35">
      <c r="A491" t="s">
        <v>2111</v>
      </c>
      <c r="B491">
        <v>126</v>
      </c>
    </row>
    <row r="492" spans="1:2" x14ac:dyDescent="0.35">
      <c r="A492" t="s">
        <v>2111</v>
      </c>
      <c r="B492">
        <v>2320</v>
      </c>
    </row>
    <row r="493" spans="1:2" x14ac:dyDescent="0.35">
      <c r="A493" t="s">
        <v>2111</v>
      </c>
      <c r="B493">
        <v>81</v>
      </c>
    </row>
    <row r="494" spans="1:2" x14ac:dyDescent="0.35">
      <c r="A494" t="s">
        <v>2111</v>
      </c>
      <c r="B494">
        <v>1887</v>
      </c>
    </row>
    <row r="495" spans="1:2" x14ac:dyDescent="0.35">
      <c r="A495" t="s">
        <v>2111</v>
      </c>
      <c r="B495">
        <v>4358</v>
      </c>
    </row>
    <row r="496" spans="1:2" x14ac:dyDescent="0.35">
      <c r="A496" t="s">
        <v>2111</v>
      </c>
      <c r="B496">
        <v>53</v>
      </c>
    </row>
    <row r="497" spans="1:2" x14ac:dyDescent="0.35">
      <c r="A497" t="s">
        <v>2111</v>
      </c>
      <c r="B497">
        <v>2414</v>
      </c>
    </row>
    <row r="498" spans="1:2" x14ac:dyDescent="0.35">
      <c r="A498" t="s">
        <v>2111</v>
      </c>
      <c r="B498">
        <v>80</v>
      </c>
    </row>
    <row r="499" spans="1:2" x14ac:dyDescent="0.35">
      <c r="A499" t="s">
        <v>2111</v>
      </c>
      <c r="B499">
        <v>193</v>
      </c>
    </row>
    <row r="500" spans="1:2" x14ac:dyDescent="0.35">
      <c r="A500" t="s">
        <v>2111</v>
      </c>
      <c r="B500">
        <v>52</v>
      </c>
    </row>
    <row r="501" spans="1:2" x14ac:dyDescent="0.35">
      <c r="A501" t="s">
        <v>2111</v>
      </c>
      <c r="B501">
        <v>290</v>
      </c>
    </row>
    <row r="502" spans="1:2" x14ac:dyDescent="0.35">
      <c r="A502" t="s">
        <v>2111</v>
      </c>
      <c r="B502">
        <v>122</v>
      </c>
    </row>
    <row r="503" spans="1:2" x14ac:dyDescent="0.35">
      <c r="A503" t="s">
        <v>2111</v>
      </c>
      <c r="B503">
        <v>1470</v>
      </c>
    </row>
    <row r="504" spans="1:2" x14ac:dyDescent="0.35">
      <c r="A504" t="s">
        <v>2111</v>
      </c>
      <c r="B504">
        <v>165</v>
      </c>
    </row>
    <row r="505" spans="1:2" x14ac:dyDescent="0.35">
      <c r="A505" t="s">
        <v>2111</v>
      </c>
      <c r="B505">
        <v>182</v>
      </c>
    </row>
    <row r="506" spans="1:2" x14ac:dyDescent="0.35">
      <c r="A506" t="s">
        <v>2111</v>
      </c>
      <c r="B506">
        <v>199</v>
      </c>
    </row>
    <row r="507" spans="1:2" x14ac:dyDescent="0.35">
      <c r="A507" t="s">
        <v>2111</v>
      </c>
      <c r="B507">
        <v>56</v>
      </c>
    </row>
    <row r="508" spans="1:2" x14ac:dyDescent="0.35">
      <c r="A508" t="s">
        <v>2111</v>
      </c>
      <c r="B508">
        <v>1460</v>
      </c>
    </row>
    <row r="509" spans="1:2" x14ac:dyDescent="0.35">
      <c r="A509" t="s">
        <v>2111</v>
      </c>
      <c r="B509">
        <v>123</v>
      </c>
    </row>
    <row r="510" spans="1:2" x14ac:dyDescent="0.35">
      <c r="A510" t="s">
        <v>2111</v>
      </c>
      <c r="B510">
        <v>159</v>
      </c>
    </row>
    <row r="511" spans="1:2" x14ac:dyDescent="0.35">
      <c r="A511" t="s">
        <v>2111</v>
      </c>
      <c r="B511">
        <v>110</v>
      </c>
    </row>
    <row r="512" spans="1:2" x14ac:dyDescent="0.35">
      <c r="A512" t="s">
        <v>2111</v>
      </c>
      <c r="B512">
        <v>236</v>
      </c>
    </row>
    <row r="513" spans="1:2" x14ac:dyDescent="0.35">
      <c r="A513" t="s">
        <v>2111</v>
      </c>
      <c r="B513">
        <v>191</v>
      </c>
    </row>
    <row r="514" spans="1:2" x14ac:dyDescent="0.35">
      <c r="A514" t="s">
        <v>2111</v>
      </c>
      <c r="B514">
        <v>3934</v>
      </c>
    </row>
    <row r="515" spans="1:2" x14ac:dyDescent="0.35">
      <c r="A515" t="s">
        <v>2111</v>
      </c>
      <c r="B515">
        <v>80</v>
      </c>
    </row>
    <row r="516" spans="1:2" x14ac:dyDescent="0.35">
      <c r="A516" t="s">
        <v>2111</v>
      </c>
      <c r="B516">
        <v>462</v>
      </c>
    </row>
    <row r="517" spans="1:2" x14ac:dyDescent="0.35">
      <c r="A517" t="s">
        <v>2111</v>
      </c>
      <c r="B517">
        <v>179</v>
      </c>
    </row>
    <row r="518" spans="1:2" x14ac:dyDescent="0.35">
      <c r="A518" t="s">
        <v>2111</v>
      </c>
      <c r="B518">
        <v>1866</v>
      </c>
    </row>
    <row r="519" spans="1:2" x14ac:dyDescent="0.35">
      <c r="A519" t="s">
        <v>2111</v>
      </c>
      <c r="B519">
        <v>156</v>
      </c>
    </row>
    <row r="520" spans="1:2" x14ac:dyDescent="0.35">
      <c r="A520" t="s">
        <v>2111</v>
      </c>
      <c r="B520">
        <v>255</v>
      </c>
    </row>
    <row r="521" spans="1:2" x14ac:dyDescent="0.35">
      <c r="A521" t="s">
        <v>2111</v>
      </c>
      <c r="B521">
        <v>2261</v>
      </c>
    </row>
    <row r="522" spans="1:2" x14ac:dyDescent="0.35">
      <c r="A522" t="s">
        <v>2111</v>
      </c>
      <c r="B522">
        <v>40</v>
      </c>
    </row>
    <row r="523" spans="1:2" x14ac:dyDescent="0.35">
      <c r="A523" t="s">
        <v>2111</v>
      </c>
      <c r="B523">
        <v>2289</v>
      </c>
    </row>
    <row r="524" spans="1:2" x14ac:dyDescent="0.35">
      <c r="A524" t="s">
        <v>2111</v>
      </c>
      <c r="B524">
        <v>65</v>
      </c>
    </row>
    <row r="525" spans="1:2" x14ac:dyDescent="0.35">
      <c r="A525" t="s">
        <v>2111</v>
      </c>
      <c r="B525">
        <v>3777</v>
      </c>
    </row>
    <row r="526" spans="1:2" x14ac:dyDescent="0.35">
      <c r="A526" t="s">
        <v>2111</v>
      </c>
      <c r="B526">
        <v>184</v>
      </c>
    </row>
    <row r="527" spans="1:2" x14ac:dyDescent="0.35">
      <c r="A527" t="s">
        <v>2111</v>
      </c>
      <c r="B527">
        <v>85</v>
      </c>
    </row>
    <row r="528" spans="1:2" x14ac:dyDescent="0.35">
      <c r="A528" t="s">
        <v>2111</v>
      </c>
      <c r="B528">
        <v>144</v>
      </c>
    </row>
    <row r="529" spans="1:2" x14ac:dyDescent="0.35">
      <c r="A529" t="s">
        <v>2111</v>
      </c>
      <c r="B529">
        <v>1902</v>
      </c>
    </row>
    <row r="530" spans="1:2" x14ac:dyDescent="0.35">
      <c r="A530" t="s">
        <v>2111</v>
      </c>
      <c r="B530">
        <v>105</v>
      </c>
    </row>
    <row r="531" spans="1:2" x14ac:dyDescent="0.35">
      <c r="A531" t="s">
        <v>2111</v>
      </c>
      <c r="B531">
        <v>132</v>
      </c>
    </row>
    <row r="532" spans="1:2" x14ac:dyDescent="0.35">
      <c r="A532" t="s">
        <v>2111</v>
      </c>
      <c r="B532">
        <v>96</v>
      </c>
    </row>
    <row r="533" spans="1:2" x14ac:dyDescent="0.35">
      <c r="A533" t="s">
        <v>2111</v>
      </c>
      <c r="B533">
        <v>114</v>
      </c>
    </row>
    <row r="534" spans="1:2" x14ac:dyDescent="0.35">
      <c r="A534" t="s">
        <v>2111</v>
      </c>
      <c r="B534">
        <v>203</v>
      </c>
    </row>
    <row r="535" spans="1:2" x14ac:dyDescent="0.35">
      <c r="A535" t="s">
        <v>2111</v>
      </c>
      <c r="B535">
        <v>1559</v>
      </c>
    </row>
    <row r="536" spans="1:2" x14ac:dyDescent="0.35">
      <c r="A536" t="s">
        <v>2111</v>
      </c>
      <c r="B536">
        <v>1548</v>
      </c>
    </row>
    <row r="537" spans="1:2" x14ac:dyDescent="0.35">
      <c r="A537" t="s">
        <v>2111</v>
      </c>
      <c r="B537">
        <v>80</v>
      </c>
    </row>
    <row r="538" spans="1:2" x14ac:dyDescent="0.35">
      <c r="A538" t="s">
        <v>2111</v>
      </c>
      <c r="B538">
        <v>131</v>
      </c>
    </row>
    <row r="539" spans="1:2" x14ac:dyDescent="0.35">
      <c r="A539" t="s">
        <v>2111</v>
      </c>
      <c r="B539">
        <v>112</v>
      </c>
    </row>
    <row r="540" spans="1:2" x14ac:dyDescent="0.35">
      <c r="A540" t="s">
        <v>2111</v>
      </c>
      <c r="B540">
        <v>155</v>
      </c>
    </row>
    <row r="541" spans="1:2" x14ac:dyDescent="0.35">
      <c r="A541" t="s">
        <v>2111</v>
      </c>
      <c r="B541">
        <v>266</v>
      </c>
    </row>
    <row r="542" spans="1:2" x14ac:dyDescent="0.35">
      <c r="A542" t="s">
        <v>2111</v>
      </c>
      <c r="B542">
        <v>155</v>
      </c>
    </row>
    <row r="543" spans="1:2" x14ac:dyDescent="0.35">
      <c r="A543" t="s">
        <v>2111</v>
      </c>
      <c r="B543">
        <v>207</v>
      </c>
    </row>
    <row r="544" spans="1:2" x14ac:dyDescent="0.35">
      <c r="A544" t="s">
        <v>2111</v>
      </c>
      <c r="B544">
        <v>245</v>
      </c>
    </row>
    <row r="545" spans="1:2" x14ac:dyDescent="0.35">
      <c r="A545" t="s">
        <v>2111</v>
      </c>
      <c r="B545">
        <v>1573</v>
      </c>
    </row>
    <row r="546" spans="1:2" x14ac:dyDescent="0.35">
      <c r="A546" t="s">
        <v>2111</v>
      </c>
      <c r="B546">
        <v>114</v>
      </c>
    </row>
    <row r="547" spans="1:2" x14ac:dyDescent="0.35">
      <c r="A547" t="s">
        <v>2111</v>
      </c>
      <c r="B547">
        <v>93</v>
      </c>
    </row>
    <row r="548" spans="1:2" x14ac:dyDescent="0.35">
      <c r="A548" t="s">
        <v>2111</v>
      </c>
      <c r="B548">
        <v>1681</v>
      </c>
    </row>
    <row r="549" spans="1:2" x14ac:dyDescent="0.35">
      <c r="A549" t="s">
        <v>2111</v>
      </c>
      <c r="B549">
        <v>32</v>
      </c>
    </row>
    <row r="550" spans="1:2" x14ac:dyDescent="0.35">
      <c r="A550" t="s">
        <v>2111</v>
      </c>
      <c r="B550">
        <v>135</v>
      </c>
    </row>
    <row r="551" spans="1:2" x14ac:dyDescent="0.35">
      <c r="A551" t="s">
        <v>2111</v>
      </c>
      <c r="B551">
        <v>140</v>
      </c>
    </row>
    <row r="552" spans="1:2" x14ac:dyDescent="0.35">
      <c r="A552" t="s">
        <v>2111</v>
      </c>
      <c r="B552">
        <v>92</v>
      </c>
    </row>
    <row r="553" spans="1:2" x14ac:dyDescent="0.35">
      <c r="A553" t="s">
        <v>2111</v>
      </c>
      <c r="B553">
        <v>1015</v>
      </c>
    </row>
    <row r="554" spans="1:2" x14ac:dyDescent="0.35">
      <c r="A554" t="s">
        <v>2111</v>
      </c>
      <c r="B554">
        <v>323</v>
      </c>
    </row>
    <row r="555" spans="1:2" x14ac:dyDescent="0.35">
      <c r="A555" t="s">
        <v>2111</v>
      </c>
      <c r="B555">
        <v>2326</v>
      </c>
    </row>
    <row r="556" spans="1:2" x14ac:dyDescent="0.35">
      <c r="A556" t="s">
        <v>2111</v>
      </c>
      <c r="B556">
        <v>381</v>
      </c>
    </row>
    <row r="557" spans="1:2" x14ac:dyDescent="0.35">
      <c r="A557" t="s">
        <v>2111</v>
      </c>
      <c r="B557">
        <v>480</v>
      </c>
    </row>
    <row r="558" spans="1:2" x14ac:dyDescent="0.35">
      <c r="A558" t="s">
        <v>2111</v>
      </c>
      <c r="B558">
        <v>226</v>
      </c>
    </row>
    <row r="559" spans="1:2" x14ac:dyDescent="0.35">
      <c r="A559" t="s">
        <v>2111</v>
      </c>
      <c r="B559">
        <v>241</v>
      </c>
    </row>
    <row r="560" spans="1:2" x14ac:dyDescent="0.35">
      <c r="A560" t="s">
        <v>2111</v>
      </c>
      <c r="B560">
        <v>132</v>
      </c>
    </row>
    <row r="561" spans="1:2" x14ac:dyDescent="0.35">
      <c r="A561" t="s">
        <v>2111</v>
      </c>
      <c r="B561">
        <v>2043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CategoryPivot&amp;Table</vt:lpstr>
      <vt:lpstr>Sub-CategoryPivot&amp;Table</vt:lpstr>
      <vt:lpstr>Date Created Outcome</vt:lpstr>
      <vt:lpstr>Goal Analysis</vt:lpstr>
      <vt:lpstr>Statistical Analysis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Ruthlene Jeannelas</cp:lastModifiedBy>
  <dcterms:created xsi:type="dcterms:W3CDTF">2021-09-29T18:52:28Z</dcterms:created>
  <dcterms:modified xsi:type="dcterms:W3CDTF">2022-12-30T20:47:43Z</dcterms:modified>
</cp:coreProperties>
</file>