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_Tools_\DERopt\Data\OVMG_Inputs\"/>
    </mc:Choice>
  </mc:AlternateContent>
  <bookViews>
    <workbookView xWindow="-47910" yWindow="2805" windowWidth="10065" windowHeight="4350" firstSheet="7" activeTab="12"/>
    <workbookView xWindow="0" yWindow="0" windowWidth="14880" windowHeight="9690" firstSheet="11" activeTab="12"/>
  </bookViews>
  <sheets>
    <sheet name="Sm1_Resistance" sheetId="3" r:id="rId1"/>
    <sheet name="Sm1_Reactance" sheetId="4" r:id="rId2"/>
    <sheet name="Sm2_Resistance" sheetId="5" r:id="rId3"/>
    <sheet name="Sm2_Reactance" sheetId="6" r:id="rId4"/>
    <sheet name="Sm3_Resistance" sheetId="7" r:id="rId5"/>
    <sheet name="Sm3_Reactance" sheetId="8" r:id="rId6"/>
    <sheet name="Sm4_Resistance" sheetId="9" r:id="rId7"/>
    <sheet name="Sm4_Reactance" sheetId="10" r:id="rId8"/>
    <sheet name="Sm5_Resistance" sheetId="2" r:id="rId9"/>
    <sheet name="Sm5_Reactance" sheetId="1" r:id="rId10"/>
    <sheet name="Sm6_Reactance" sheetId="11" r:id="rId11"/>
    <sheet name="Sm6_Resistance" sheetId="12" r:id="rId12"/>
    <sheet name="St1_Resistance" sheetId="14" r:id="rId13"/>
    <sheet name="St1_Reactance" sheetId="13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3" l="1"/>
  <c r="I9" i="14"/>
  <c r="B2" i="13"/>
  <c r="B2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" i="13"/>
  <c r="A20" i="12"/>
  <c r="A21" i="12"/>
  <c r="A22" i="12"/>
  <c r="A23" i="12"/>
  <c r="A24" i="12"/>
  <c r="A25" i="12"/>
  <c r="A26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5" i="12"/>
  <c r="B2" i="12"/>
  <c r="B2" i="11"/>
</calcChain>
</file>

<file path=xl/sharedStrings.xml><?xml version="1.0" encoding="utf-8"?>
<sst xmlns="http://schemas.openxmlformats.org/spreadsheetml/2006/main" count="283" uniqueCount="105">
  <si>
    <t>Line</t>
  </si>
  <si>
    <t>a</t>
  </si>
  <si>
    <t>b</t>
  </si>
  <si>
    <t>c</t>
  </si>
  <si>
    <t>136-137</t>
  </si>
  <si>
    <t>137-146</t>
  </si>
  <si>
    <t>146-147</t>
  </si>
  <si>
    <t>d</t>
  </si>
  <si>
    <t>e</t>
  </si>
  <si>
    <t>f</t>
  </si>
  <si>
    <t>g</t>
  </si>
  <si>
    <t>h</t>
  </si>
  <si>
    <t>2-3</t>
  </si>
  <si>
    <t>3-4</t>
  </si>
  <si>
    <t>4-5</t>
  </si>
  <si>
    <t>5-6</t>
  </si>
  <si>
    <t>10-11</t>
  </si>
  <si>
    <t>11-12</t>
  </si>
  <si>
    <t>120-121</t>
  </si>
  <si>
    <t>143-144</t>
  </si>
  <si>
    <t>144-130</t>
  </si>
  <si>
    <t>130-131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</si>
  <si>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</si>
  <si>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</si>
  <si>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</si>
  <si>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</si>
  <si>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</si>
  <si>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</si>
  <si>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</si>
  <si>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</si>
  <si>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</si>
  <si>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12-13-120</t>
  </si>
  <si>
    <t>120-122-123-124-125-143</t>
  </si>
  <si>
    <t>146-B1</t>
  </si>
  <si>
    <t>6-7-8-9</t>
  </si>
  <si>
    <t>16-17</t>
  </si>
  <si>
    <t>17-18</t>
  </si>
  <si>
    <t>18-19</t>
  </si>
  <si>
    <t>19-21</t>
  </si>
  <si>
    <t>21-22-23</t>
  </si>
  <si>
    <t>23-24</t>
  </si>
  <si>
    <t>24-115</t>
  </si>
  <si>
    <t>24-26</t>
  </si>
  <si>
    <t>115-84</t>
  </si>
  <si>
    <t>115-116</t>
  </si>
  <si>
    <t>116-118</t>
  </si>
  <si>
    <t>118-119</t>
  </si>
  <si>
    <t>r</t>
  </si>
  <si>
    <t>s</t>
  </si>
  <si>
    <t>t</t>
  </si>
  <si>
    <t>u</t>
  </si>
  <si>
    <t>v</t>
  </si>
  <si>
    <t>w</t>
  </si>
  <si>
    <t>x</t>
  </si>
  <si>
    <t>y</t>
  </si>
  <si>
    <t>57-58</t>
  </si>
  <si>
    <t>53-54</t>
  </si>
  <si>
    <t>54-55</t>
  </si>
  <si>
    <t>55-56</t>
  </si>
  <si>
    <t>57-58-79</t>
  </si>
  <si>
    <t>79-89</t>
  </si>
  <si>
    <t>79-148</t>
  </si>
  <si>
    <t>148-151</t>
  </si>
  <si>
    <t>148-149</t>
  </si>
  <si>
    <t>149-150</t>
  </si>
  <si>
    <t>79-59</t>
  </si>
  <si>
    <t>59-60</t>
  </si>
  <si>
    <t>60-87</t>
  </si>
  <si>
    <t>87-88</t>
  </si>
  <si>
    <t>87-61</t>
  </si>
  <si>
    <t>61-62</t>
  </si>
  <si>
    <t>62-90</t>
  </si>
  <si>
    <t>62-63</t>
  </si>
  <si>
    <t>63-64</t>
  </si>
  <si>
    <t>63-92</t>
  </si>
  <si>
    <t>64-65</t>
  </si>
  <si>
    <t>65-91</t>
  </si>
  <si>
    <t>91-133</t>
  </si>
  <si>
    <t>65-66</t>
  </si>
  <si>
    <t>66-67</t>
  </si>
  <si>
    <t>67-68</t>
  </si>
  <si>
    <t>68-69</t>
  </si>
  <si>
    <t>67-70-142-135</t>
  </si>
  <si>
    <t>135-134</t>
  </si>
  <si>
    <t>35-152</t>
  </si>
  <si>
    <t>33-35-35</t>
  </si>
  <si>
    <t>152-~</t>
  </si>
  <si>
    <t>152-36</t>
  </si>
  <si>
    <t>36-37</t>
  </si>
  <si>
    <t>37-82</t>
  </si>
  <si>
    <t>28-27</t>
  </si>
  <si>
    <t>28-29-30</t>
  </si>
  <si>
    <t>30-31</t>
  </si>
  <si>
    <t>31-32</t>
  </si>
  <si>
    <t>37-38</t>
  </si>
  <si>
    <t>38-39</t>
  </si>
  <si>
    <t>39-40</t>
  </si>
  <si>
    <t>39-42</t>
  </si>
  <si>
    <t>42-44</t>
  </si>
  <si>
    <t>44-48</t>
  </si>
  <si>
    <t>48-49</t>
  </si>
  <si>
    <t>49-50</t>
  </si>
  <si>
    <t>44-46</t>
  </si>
  <si>
    <t>46-47</t>
  </si>
  <si>
    <t>44-45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</si>
</sst>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25" sqref="D25"/>
    </sheetView>
    <sheetView workbookViewId="1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10" x14ac:dyDescent="0.25">
      <c r="A2" t="s">
        <v>4</v>
      </c>
      <c r="B2" s="1">
        <v>-6.1906611235327501E-3</v>
      </c>
    </row>
    <row r="3" spans="1:10" x14ac:dyDescent="0.25">
      <c r="A3" t="s">
        <v>5</v>
      </c>
      <c r="C3" s="1">
        <v>-7.3655311190705198E-3</v>
      </c>
    </row>
    <row r="4" spans="1:10" x14ac:dyDescent="0.25">
      <c r="A4" t="s">
        <v>33</v>
      </c>
      <c r="C4" s="1"/>
      <c r="D4">
        <v>0</v>
      </c>
    </row>
    <row r="5" spans="1:10" x14ac:dyDescent="0.25">
      <c r="A5" t="s">
        <v>6</v>
      </c>
      <c r="E5" s="1">
        <v>-7.9529661149874004E-3</v>
      </c>
    </row>
    <row r="6" spans="1:10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  <sheetView workbookViewId="1">
      <selection activeCell="A2" sqref="A2:A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56</v>
      </c>
      <c r="B2">
        <v>0.108104658749838</v>
      </c>
    </row>
    <row r="3" spans="1:4" x14ac:dyDescent="0.25">
      <c r="A3" t="s">
        <v>57</v>
      </c>
      <c r="C3">
        <v>0.17775972238464</v>
      </c>
    </row>
    <row r="4" spans="1:4" x14ac:dyDescent="0.25">
      <c r="A4" t="s">
        <v>58</v>
      </c>
      <c r="D4">
        <v>-7.0492199651020502E-3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J16" sqref="J16"/>
    </sheetView>
    <sheetView workbookViewId="1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</row>
    <row r="2" spans="1:26" x14ac:dyDescent="0.25">
      <c r="A2" t="s">
        <v>59</v>
      </c>
      <c r="B2">
        <f>0.138432753452443+0.0359</f>
        <v>0.17433275345244298</v>
      </c>
    </row>
    <row r="3" spans="1:26" x14ac:dyDescent="0.25">
      <c r="A3" t="s">
        <v>60</v>
      </c>
      <c r="C3">
        <v>-2.2277342596790699E-2</v>
      </c>
    </row>
    <row r="4" spans="1:26" x14ac:dyDescent="0.25">
      <c r="A4" t="s">
        <v>61</v>
      </c>
      <c r="D4">
        <v>-6.1906611235327501E-3</v>
      </c>
    </row>
    <row r="5" spans="1:26" x14ac:dyDescent="0.25">
      <c r="A5" t="s">
        <v>62</v>
      </c>
      <c r="E5">
        <v>-2.9371749844165399E-3</v>
      </c>
    </row>
    <row r="6" spans="1:26" x14ac:dyDescent="0.25">
      <c r="A6" t="s">
        <v>63</v>
      </c>
      <c r="F6" s="1">
        <v>-5.73878804882582E-3</v>
      </c>
    </row>
    <row r="7" spans="1:26" x14ac:dyDescent="0.25">
      <c r="A7" t="s">
        <v>64</v>
      </c>
      <c r="G7">
        <v>-8.2240899603878599E-3</v>
      </c>
    </row>
    <row r="8" spans="1:26" x14ac:dyDescent="0.25">
      <c r="A8" t="s">
        <v>65</v>
      </c>
      <c r="H8">
        <v>-7.0040326577101696E-3</v>
      </c>
    </row>
    <row r="9" spans="1:26" x14ac:dyDescent="0.25">
      <c r="A9" t="s">
        <v>66</v>
      </c>
      <c r="I9">
        <v>-8.8115249571595403E-3</v>
      </c>
    </row>
    <row r="10" spans="1:26" x14ac:dyDescent="0.25">
      <c r="A10" t="s">
        <v>67</v>
      </c>
      <c r="J10">
        <v>-1.24716968656745E-2</v>
      </c>
    </row>
    <row r="11" spans="1:26" x14ac:dyDescent="0.25">
      <c r="A11" t="s">
        <v>68</v>
      </c>
      <c r="K11">
        <v>-2.7880568714837899E-2</v>
      </c>
    </row>
    <row r="12" spans="1:26" x14ac:dyDescent="0.25">
      <c r="A12" t="s">
        <v>69</v>
      </c>
      <c r="L12">
        <v>-1.0438268024014799E-2</v>
      </c>
    </row>
    <row r="13" spans="1:26" x14ac:dyDescent="0.25">
      <c r="A13" t="s">
        <v>70</v>
      </c>
      <c r="M13">
        <v>-6.00991189400069E-3</v>
      </c>
    </row>
    <row r="14" spans="1:26" x14ac:dyDescent="0.25">
      <c r="A14" t="s">
        <v>71</v>
      </c>
      <c r="N14">
        <v>-1.10708903326049E-2</v>
      </c>
    </row>
    <row r="15" spans="1:26" x14ac:dyDescent="0.25">
      <c r="A15" t="s">
        <v>72</v>
      </c>
      <c r="O15">
        <v>-5.0157911293800201E-3</v>
      </c>
    </row>
    <row r="16" spans="1:26" x14ac:dyDescent="0.25">
      <c r="A16" t="s">
        <v>73</v>
      </c>
      <c r="P16">
        <v>-3.9312957500321401E-3</v>
      </c>
    </row>
    <row r="17" spans="1:26" x14ac:dyDescent="0.25">
      <c r="A17" t="s">
        <v>74</v>
      </c>
      <c r="Q17">
        <v>-1.17938872500964E-2</v>
      </c>
    </row>
    <row r="18" spans="1:26" x14ac:dyDescent="0.25">
      <c r="A18" t="s">
        <v>75</v>
      </c>
      <c r="R18">
        <v>-6.3262230454651297E-3</v>
      </c>
    </row>
    <row r="19" spans="1:26" x14ac:dyDescent="0.25">
      <c r="A19" t="s">
        <v>76</v>
      </c>
      <c r="S19">
        <v>-1.2381322245844701E-2</v>
      </c>
    </row>
    <row r="20" spans="1:26" x14ac:dyDescent="0.25">
      <c r="A20" t="s">
        <v>77</v>
      </c>
      <c r="T20">
        <v>-4.5187307451199102E-4</v>
      </c>
    </row>
    <row r="21" spans="1:26" x14ac:dyDescent="0.25">
      <c r="A21" t="s">
        <v>78</v>
      </c>
      <c r="U21">
        <v>-9.1278361118317299E-3</v>
      </c>
    </row>
    <row r="22" spans="1:26" x14ac:dyDescent="0.25">
      <c r="A22" t="s">
        <v>79</v>
      </c>
      <c r="V22">
        <v>-1.5408871847705599E-2</v>
      </c>
    </row>
    <row r="23" spans="1:26" x14ac:dyDescent="0.25">
      <c r="A23" t="s">
        <v>80</v>
      </c>
      <c r="W23">
        <v>-5.8743499719893103E-3</v>
      </c>
    </row>
    <row r="24" spans="1:26" x14ac:dyDescent="0.25">
      <c r="A24" t="s">
        <v>81</v>
      </c>
      <c r="X24">
        <v>-1.2381322245844701E-2</v>
      </c>
    </row>
    <row r="25" spans="1:26" x14ac:dyDescent="0.25">
      <c r="A25" t="s">
        <v>82</v>
      </c>
      <c r="Y25">
        <v>-3.2444486768929373E-2</v>
      </c>
    </row>
    <row r="26" spans="1:26" x14ac:dyDescent="0.25">
      <c r="A26" t="s">
        <v>83</v>
      </c>
      <c r="Z26">
        <v>-7.6818422702799897E-3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A27" sqref="A27"/>
    </sheetView>
    <sheetView topLeftCell="P1" workbookViewId="1">
      <selection activeCell="Z26" sqref="Z2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</row>
    <row r="2" spans="1:26" x14ac:dyDescent="0.25">
      <c r="A2" t="s">
        <v>55</v>
      </c>
      <c r="B2">
        <f>0.068104+0.262547619582902</f>
        <v>0.33065161958290201</v>
      </c>
    </row>
    <row r="3" spans="1:26" x14ac:dyDescent="0.25">
      <c r="A3" t="s">
        <v>60</v>
      </c>
      <c r="C3">
        <v>0.274719571001103</v>
      </c>
    </row>
    <row r="4" spans="1:26" x14ac:dyDescent="0.25">
      <c r="A4" t="s">
        <v>61</v>
      </c>
      <c r="D4">
        <v>7.6341949735737394E-2</v>
      </c>
    </row>
    <row r="5" spans="1:26" x14ac:dyDescent="0.25">
      <c r="A5" t="str">
        <f>Sm6_Reactance!A5</f>
        <v>148-151</v>
      </c>
      <c r="E5">
        <v>3.6220633083921698E-2</v>
      </c>
    </row>
    <row r="6" spans="1:26" x14ac:dyDescent="0.25">
      <c r="A6" t="str">
        <f>Sm6_Reactance!A6</f>
        <v>148-149</v>
      </c>
      <c r="F6" s="1">
        <v>7.0769544642520499E-2</v>
      </c>
    </row>
    <row r="7" spans="1:26" x14ac:dyDescent="0.25">
      <c r="A7" t="str">
        <f>Sm6_Reactance!A7</f>
        <v>149-150</v>
      </c>
      <c r="G7">
        <v>0.10141777264431499</v>
      </c>
    </row>
    <row r="8" spans="1:26" x14ac:dyDescent="0.25">
      <c r="A8" t="str">
        <f>Sm6_Reactance!A8</f>
        <v>79-59</v>
      </c>
      <c r="H8">
        <v>8.6372278896100899E-2</v>
      </c>
    </row>
    <row r="9" spans="1:26" x14ac:dyDescent="0.25">
      <c r="A9" t="str">
        <f>Sm6_Reactance!A9</f>
        <v>59-60</v>
      </c>
      <c r="I9">
        <v>0.108661899251127</v>
      </c>
    </row>
    <row r="10" spans="1:26" x14ac:dyDescent="0.25">
      <c r="A10" t="str">
        <f>Sm6_Reactance!A10</f>
        <v>60-87</v>
      </c>
      <c r="J10">
        <v>0.15379838050421299</v>
      </c>
    </row>
    <row r="11" spans="1:26" x14ac:dyDescent="0.25">
      <c r="A11" t="str">
        <f>Sm6_Reactance!A11</f>
        <v>87-88</v>
      </c>
      <c r="K11">
        <v>0.34381739405731399</v>
      </c>
    </row>
    <row r="12" spans="1:26" x14ac:dyDescent="0.25">
      <c r="A12" t="str">
        <f>Sm6_Reactance!A12</f>
        <v>87-61</v>
      </c>
      <c r="L12">
        <v>0.12872255757037501</v>
      </c>
    </row>
    <row r="13" spans="1:26" x14ac:dyDescent="0.25">
      <c r="A13" t="str">
        <f>Sm6_Reactance!A13</f>
        <v>61-62</v>
      </c>
      <c r="M13">
        <v>7.4112987697213195E-2</v>
      </c>
    </row>
    <row r="14" spans="1:26" x14ac:dyDescent="0.25">
      <c r="A14" t="str">
        <f>Sm6_Reactance!A14</f>
        <v>62-90</v>
      </c>
      <c r="N14">
        <v>0.136523924716002</v>
      </c>
    </row>
    <row r="15" spans="1:26" x14ac:dyDescent="0.25">
      <c r="A15" t="str">
        <f>Sm6_Reactance!A15</f>
        <v>62-63</v>
      </c>
      <c r="O15">
        <v>6.1853696498566001E-2</v>
      </c>
    </row>
    <row r="16" spans="1:26" x14ac:dyDescent="0.25">
      <c r="A16" t="str">
        <f>Sm6_Reactance!A16</f>
        <v>63-64</v>
      </c>
      <c r="P16">
        <v>4.8479924284041097E-2</v>
      </c>
    </row>
    <row r="17" spans="1:26" x14ac:dyDescent="0.25">
      <c r="A17" t="str">
        <f>Sm6_Reactance!A17</f>
        <v>63-92</v>
      </c>
      <c r="Q17">
        <v>0.14543977285212301</v>
      </c>
    </row>
    <row r="18" spans="1:26" x14ac:dyDescent="0.25">
      <c r="A18" t="str">
        <f>Sm6_Reactance!A18</f>
        <v>64-65</v>
      </c>
      <c r="R18">
        <v>7.8013671258811507E-2</v>
      </c>
    </row>
    <row r="19" spans="1:26" x14ac:dyDescent="0.25">
      <c r="A19" t="str">
        <f>Sm6_Reactance!A19</f>
        <v>65-91</v>
      </c>
      <c r="S19">
        <v>0.15268389945186001</v>
      </c>
    </row>
    <row r="20" spans="1:26" x14ac:dyDescent="0.25">
      <c r="A20" t="str">
        <f>Sm6_Reactance!A20</f>
        <v>91-133</v>
      </c>
      <c r="T20">
        <v>5.5724050887806797E-3</v>
      </c>
    </row>
    <row r="21" spans="1:26" x14ac:dyDescent="0.25">
      <c r="A21" t="str">
        <f>Sm6_Reactance!A21</f>
        <v>65-66</v>
      </c>
      <c r="U21">
        <v>-9.1278361118317299E-3</v>
      </c>
    </row>
    <row r="22" spans="1:26" x14ac:dyDescent="0.25">
      <c r="A22" t="str">
        <f>Sm6_Reactance!A22</f>
        <v>66-67</v>
      </c>
      <c r="V22">
        <v>0.19001901356572101</v>
      </c>
    </row>
    <row r="23" spans="1:26" x14ac:dyDescent="0.25">
      <c r="A23" t="str">
        <f>Sm6_Reactance!A23</f>
        <v>67-68</v>
      </c>
      <c r="W23">
        <v>7.2441266176248395E-2</v>
      </c>
    </row>
    <row r="24" spans="1:26" x14ac:dyDescent="0.25">
      <c r="A24" t="str">
        <f>Sm6_Reactance!A24</f>
        <v>68-69</v>
      </c>
      <c r="X24">
        <v>0.15268389945186001</v>
      </c>
    </row>
    <row r="25" spans="1:26" x14ac:dyDescent="0.25">
      <c r="A25" t="str">
        <f>Sm6_Reactance!A25</f>
        <v>67-70-142-135</v>
      </c>
      <c r="Y25">
        <v>0.40009868549945304</v>
      </c>
    </row>
    <row r="26" spans="1:26" x14ac:dyDescent="0.25">
      <c r="A26" t="str">
        <f>Sm6_Reactance!A26</f>
        <v>135-134</v>
      </c>
      <c r="Z26">
        <v>9.4730886528428496E-2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V22" sqref="V22"/>
    </sheetView>
    <sheetView tabSelected="1" workbookViewId="1"/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47</v>
      </c>
      <c r="T1" t="s">
        <v>48</v>
      </c>
      <c r="U1" t="s">
        <v>49</v>
      </c>
      <c r="V1" t="s">
        <v>50</v>
      </c>
    </row>
    <row r="2" spans="1:22" x14ac:dyDescent="0.25">
      <c r="A2" t="s">
        <v>85</v>
      </c>
      <c r="B2">
        <f>-0.00307-0.00433798151680819</f>
        <v>-7.4079815168081901E-3</v>
      </c>
    </row>
    <row r="3" spans="1:22" x14ac:dyDescent="0.25">
      <c r="A3" t="s">
        <v>84</v>
      </c>
      <c r="C3">
        <v>-9.0826488026095002E-3</v>
      </c>
    </row>
    <row r="4" spans="1:22" x14ac:dyDescent="0.25">
      <c r="A4" t="s">
        <v>86</v>
      </c>
      <c r="D4">
        <v>9.9999999999999995E-7</v>
      </c>
    </row>
    <row r="5" spans="1:22" x14ac:dyDescent="0.25">
      <c r="A5" t="s">
        <v>87</v>
      </c>
      <c r="E5">
        <v>-1.79393610585632E-2</v>
      </c>
    </row>
    <row r="6" spans="1:22" x14ac:dyDescent="0.25">
      <c r="A6" t="s">
        <v>88</v>
      </c>
      <c r="F6">
        <v>-6.3262230454651297E-3</v>
      </c>
    </row>
    <row r="7" spans="1:22" x14ac:dyDescent="0.25">
      <c r="A7" t="s">
        <v>89</v>
      </c>
      <c r="G7">
        <v>3.2439755487199601E-2</v>
      </c>
    </row>
    <row r="8" spans="1:22" x14ac:dyDescent="0.25">
      <c r="A8" t="s">
        <v>90</v>
      </c>
      <c r="H8">
        <v>-7.9830909825124598E-4</v>
      </c>
    </row>
    <row r="9" spans="1:22" x14ac:dyDescent="0.25">
      <c r="A9" t="s">
        <v>91</v>
      </c>
      <c r="I9">
        <f>0.0132708090647039+0.0353888241797302</f>
        <v>4.8659633244434106E-2</v>
      </c>
    </row>
    <row r="10" spans="1:22" x14ac:dyDescent="0.25">
      <c r="A10" t="s">
        <v>92</v>
      </c>
      <c r="J10">
        <v>9.3676299283336095E-2</v>
      </c>
    </row>
    <row r="11" spans="1:22" x14ac:dyDescent="0.25">
      <c r="A11" t="s">
        <v>93</v>
      </c>
      <c r="K11">
        <v>0.119177069632844</v>
      </c>
    </row>
    <row r="12" spans="1:22" x14ac:dyDescent="0.25">
      <c r="A12" t="s">
        <v>94</v>
      </c>
      <c r="L12">
        <v>-7.3655311190705198E-3</v>
      </c>
    </row>
    <row r="13" spans="1:22" x14ac:dyDescent="0.25">
      <c r="A13" t="s">
        <v>95</v>
      </c>
      <c r="M13">
        <v>-1.3736941471735001E-2</v>
      </c>
    </row>
    <row r="14" spans="1:22" x14ac:dyDescent="0.25">
      <c r="A14" t="s">
        <v>96</v>
      </c>
      <c r="N14">
        <v>8.8992484322351004E-2</v>
      </c>
    </row>
    <row r="15" spans="1:22" x14ac:dyDescent="0.25">
      <c r="A15" t="s">
        <v>97</v>
      </c>
      <c r="O15">
        <v>-1.0709391868122999E-2</v>
      </c>
    </row>
    <row r="16" spans="1:22" x14ac:dyDescent="0.25">
      <c r="A16" t="s">
        <v>98</v>
      </c>
      <c r="P16">
        <v>-9.1278361118317299E-3</v>
      </c>
    </row>
    <row r="17" spans="1:22" x14ac:dyDescent="0.25">
      <c r="A17" t="s">
        <v>104</v>
      </c>
      <c r="Q17">
        <v>9.57579948719776E-2</v>
      </c>
    </row>
    <row r="18" spans="1:22" x14ac:dyDescent="0.25">
      <c r="A18" t="s">
        <v>99</v>
      </c>
      <c r="R18">
        <v>-5.73878804882582E-3</v>
      </c>
    </row>
    <row r="19" spans="1:22" x14ac:dyDescent="0.25">
      <c r="A19" t="s">
        <v>100</v>
      </c>
      <c r="S19">
        <v>-6.7329088127808497E-3</v>
      </c>
    </row>
    <row r="20" spans="1:22" x14ac:dyDescent="0.25">
      <c r="A20" t="s">
        <v>101</v>
      </c>
      <c r="T20">
        <v>-6.3262230454651297E-3</v>
      </c>
    </row>
    <row r="21" spans="1:22" x14ac:dyDescent="0.25">
      <c r="A21" t="s">
        <v>102</v>
      </c>
      <c r="U21">
        <v>-3.0727369094582201E-3</v>
      </c>
    </row>
    <row r="22" spans="1:22" x14ac:dyDescent="0.25">
      <c r="A22" t="s">
        <v>103</v>
      </c>
      <c r="V22">
        <v>-9.6700838006120692E-3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A2" sqref="A2:A22"/>
    </sheetView>
    <sheetView workbookViewId="1">
      <selection activeCell="A22" sqref="A2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47</v>
      </c>
      <c r="T1" t="s">
        <v>48</v>
      </c>
      <c r="U1" t="s">
        <v>49</v>
      </c>
      <c r="V1" t="s">
        <v>50</v>
      </c>
    </row>
    <row r="2" spans="1:22" x14ac:dyDescent="0.25">
      <c r="A2" t="str">
        <f>St1_Resistance!A2</f>
        <v>33-35-35</v>
      </c>
      <c r="B2">
        <f>0.037892+0.053495088862185</f>
        <v>9.1387088862184995E-2</v>
      </c>
    </row>
    <row r="3" spans="1:22" x14ac:dyDescent="0.25">
      <c r="A3" t="str">
        <f>St1_Resistance!A3</f>
        <v>35-152</v>
      </c>
      <c r="C3">
        <v>0.11200534231286401</v>
      </c>
    </row>
    <row r="4" spans="1:22" x14ac:dyDescent="0.25">
      <c r="A4" t="str">
        <f>St1_Resistance!A4</f>
        <v>152-~</v>
      </c>
      <c r="D4">
        <v>9.9999999999999995E-7</v>
      </c>
    </row>
    <row r="5" spans="1:22" x14ac:dyDescent="0.25">
      <c r="A5" t="str">
        <f>St1_Resistance!A5</f>
        <v>152-36</v>
      </c>
      <c r="E5">
        <v>0.22122448204652401</v>
      </c>
    </row>
    <row r="6" spans="1:22" x14ac:dyDescent="0.25">
      <c r="A6" t="str">
        <f>St1_Resistance!A6</f>
        <v>36-37</v>
      </c>
      <c r="F6">
        <v>7.8013671258811507E-2</v>
      </c>
    </row>
    <row r="7" spans="1:22" x14ac:dyDescent="0.25">
      <c r="A7" t="str">
        <f>St1_Resistance!A7</f>
        <v>37-82</v>
      </c>
      <c r="G7">
        <v>6.1524316855590101E-2</v>
      </c>
    </row>
    <row r="8" spans="1:22" x14ac:dyDescent="0.25">
      <c r="A8" t="str">
        <f>St1_Resistance!A8</f>
        <v>28-27</v>
      </c>
      <c r="H8">
        <v>9.8445823233347298E-3</v>
      </c>
    </row>
    <row r="9" spans="1:22" x14ac:dyDescent="0.25">
      <c r="A9" t="str">
        <f>St1_Resistance!A9</f>
        <v>28-29-30</v>
      </c>
      <c r="I9">
        <f>0.0251690387126742+0.0671174365778656</f>
        <v>9.2286475290539807E-2</v>
      </c>
    </row>
    <row r="10" spans="1:22" x14ac:dyDescent="0.25">
      <c r="A10" t="str">
        <f>St1_Resistance!A10</f>
        <v>30-31</v>
      </c>
      <c r="J10">
        <v>0.17766380265536</v>
      </c>
    </row>
    <row r="11" spans="1:22" x14ac:dyDescent="0.25">
      <c r="A11" t="str">
        <f>St1_Resistance!A11</f>
        <v>31-32</v>
      </c>
      <c r="K11">
        <v>0.22602783787734801</v>
      </c>
    </row>
    <row r="12" spans="1:22" x14ac:dyDescent="0.25">
      <c r="A12" t="str">
        <f>St1_Resistance!A12</f>
        <v>37-38</v>
      </c>
      <c r="L12">
        <v>9.0830202975896598E-2</v>
      </c>
    </row>
    <row r="13" spans="1:22" x14ac:dyDescent="0.25">
      <c r="A13" t="str">
        <f>St1_Resistance!A13</f>
        <v>38-39</v>
      </c>
      <c r="M13">
        <v>0.169401114727385</v>
      </c>
    </row>
    <row r="14" spans="1:22" x14ac:dyDescent="0.25">
      <c r="A14" t="str">
        <f>St1_Resistance!A14</f>
        <v>39-40</v>
      </c>
      <c r="N14">
        <v>0.168780612551863</v>
      </c>
    </row>
    <row r="15" spans="1:22" x14ac:dyDescent="0.25">
      <c r="A15" t="str">
        <f>St1_Resistance!A15</f>
        <v>39-42</v>
      </c>
      <c r="O15">
        <v>0.132066000624636</v>
      </c>
    </row>
    <row r="16" spans="1:22" x14ac:dyDescent="0.25">
      <c r="A16" t="str">
        <f>St1_Resistance!A16</f>
        <v>42-44</v>
      </c>
      <c r="P16">
        <v>0.112562582829382</v>
      </c>
    </row>
    <row r="17" spans="1:22" x14ac:dyDescent="0.25">
      <c r="A17" t="str">
        <f>St1_Resistance!A17</f>
        <v>44-45</v>
      </c>
      <c r="Q17">
        <v>0.18161188720347399</v>
      </c>
    </row>
    <row r="18" spans="1:22" x14ac:dyDescent="0.25">
      <c r="A18" t="str">
        <f>St1_Resistance!A18</f>
        <v>44-48</v>
      </c>
      <c r="R18">
        <v>7.0769544642520499E-2</v>
      </c>
    </row>
    <row r="19" spans="1:22" x14ac:dyDescent="0.25">
      <c r="A19" t="str">
        <f>St1_Resistance!A19</f>
        <v>48-49</v>
      </c>
      <c r="S19">
        <v>8.3028835839717596E-2</v>
      </c>
    </row>
    <row r="20" spans="1:22" x14ac:dyDescent="0.25">
      <c r="A20" t="str">
        <f>St1_Resistance!A20</f>
        <v>49-50</v>
      </c>
      <c r="T20">
        <v>7.8013671258811507E-2</v>
      </c>
    </row>
    <row r="21" spans="1:22" x14ac:dyDescent="0.25">
      <c r="A21" t="str">
        <f>St1_Resistance!A21</f>
        <v>44-46</v>
      </c>
      <c r="U21">
        <v>3.7892354623355003E-2</v>
      </c>
    </row>
    <row r="22" spans="1:22" x14ac:dyDescent="0.25">
      <c r="A22" t="str">
        <f>St1_Resistance!A22</f>
        <v>46-47</v>
      </c>
      <c r="V22">
        <v>0.119249468930771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2" sqref="B2"/>
    </sheetView>
    <sheetView workbookViewId="1">
      <selection activeCell="F1" sqref="F1:K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3"/>
      <c r="G1" s="3"/>
      <c r="H1" s="3"/>
      <c r="I1" s="3"/>
      <c r="J1" s="3"/>
      <c r="K1" s="3"/>
    </row>
    <row r="2" spans="1:11" x14ac:dyDescent="0.25">
      <c r="A2" t="s">
        <v>4</v>
      </c>
      <c r="B2" s="1">
        <v>7.6341949735737394E-2</v>
      </c>
      <c r="F2" s="3"/>
      <c r="G2" s="3"/>
      <c r="H2" s="3"/>
      <c r="I2" s="3"/>
      <c r="J2" s="3"/>
      <c r="K2" s="3"/>
    </row>
    <row r="3" spans="1:11" x14ac:dyDescent="0.25">
      <c r="A3" t="s">
        <v>5</v>
      </c>
      <c r="C3" s="1">
        <v>9.0830202975896598E-2</v>
      </c>
      <c r="F3" s="3"/>
      <c r="G3" s="3"/>
      <c r="H3" s="3"/>
      <c r="I3" s="3"/>
      <c r="J3" s="3"/>
      <c r="K3" s="3"/>
    </row>
    <row r="4" spans="1:11" x14ac:dyDescent="0.25">
      <c r="A4" t="s">
        <v>33</v>
      </c>
      <c r="C4" s="1"/>
      <c r="D4">
        <v>0</v>
      </c>
      <c r="F4" s="3"/>
      <c r="G4" s="3"/>
      <c r="H4" s="3"/>
      <c r="I4" s="3"/>
      <c r="J4" s="3"/>
      <c r="K4" s="3"/>
    </row>
    <row r="5" spans="1:11" x14ac:dyDescent="0.25">
      <c r="A5" t="s">
        <v>6</v>
      </c>
      <c r="E5" s="1">
        <v>9.8074329589453793E-2</v>
      </c>
      <c r="F5" s="3"/>
      <c r="G5" s="3"/>
      <c r="H5" s="3"/>
      <c r="I5" s="3"/>
      <c r="J5" s="3"/>
      <c r="K5" s="3"/>
    </row>
    <row r="6" spans="1:11" x14ac:dyDescent="0.25">
      <c r="F6" s="3"/>
      <c r="G6" s="3"/>
      <c r="H6" s="3"/>
      <c r="I6" s="3"/>
      <c r="J6" s="3"/>
      <c r="K6" s="3"/>
    </row>
    <row r="7" spans="1:11" x14ac:dyDescent="0.25">
      <c r="F7" s="3"/>
      <c r="G7" s="3"/>
      <c r="H7" s="3"/>
      <c r="I7" s="3"/>
      <c r="J7" s="3"/>
      <c r="K7" s="3"/>
    </row>
    <row r="8" spans="1:11" x14ac:dyDescent="0.25">
      <c r="F8" s="3"/>
      <c r="G8" s="3"/>
      <c r="H8" s="3"/>
      <c r="I8" s="3"/>
      <c r="J8" s="3"/>
      <c r="K8" s="3"/>
    </row>
    <row r="9" spans="1:11" x14ac:dyDescent="0.25">
      <c r="F9" s="3"/>
      <c r="G9" s="3"/>
      <c r="H9" s="3"/>
      <c r="I9" s="3"/>
      <c r="J9" s="3"/>
      <c r="K9" s="3"/>
    </row>
    <row r="10" spans="1:11" x14ac:dyDescent="0.25">
      <c r="F10" s="3"/>
      <c r="G10" s="3"/>
      <c r="H10" s="3"/>
      <c r="I10" s="3"/>
      <c r="J10" s="3"/>
      <c r="K10" s="3"/>
    </row>
    <row r="11" spans="1:11" x14ac:dyDescent="0.25">
      <c r="F11" s="3"/>
      <c r="G11" s="3"/>
      <c r="H11" s="3"/>
      <c r="I11" s="3"/>
      <c r="J11" s="3"/>
      <c r="K11" s="3"/>
    </row>
    <row r="12" spans="1:11" x14ac:dyDescent="0.25">
      <c r="F12" s="3"/>
      <c r="G12" s="3"/>
      <c r="H12" s="3"/>
      <c r="I12" s="3"/>
      <c r="J12" s="3"/>
      <c r="K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" sqref="G1:H1"/>
    </sheetView>
    <sheetView workbookViewId="1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25">
      <c r="A2" s="2" t="s">
        <v>12</v>
      </c>
      <c r="B2">
        <v>-1.5664933254855499E-3</v>
      </c>
    </row>
    <row r="3" spans="1:6" x14ac:dyDescent="0.25">
      <c r="A3" s="2" t="s">
        <v>13</v>
      </c>
      <c r="C3">
        <v>-5.78397535733002E-3</v>
      </c>
    </row>
    <row r="4" spans="1:6" x14ac:dyDescent="0.25">
      <c r="A4" s="2" t="s">
        <v>14</v>
      </c>
      <c r="D4">
        <v>-7.2299691952067901E-3</v>
      </c>
    </row>
    <row r="5" spans="1:6" x14ac:dyDescent="0.25">
      <c r="A5" s="2" t="s">
        <v>15</v>
      </c>
      <c r="E5">
        <v>-7.0040326577101696E-3</v>
      </c>
    </row>
    <row r="6" spans="1:6" x14ac:dyDescent="0.25">
      <c r="A6" s="2" t="s">
        <v>34</v>
      </c>
      <c r="F6">
        <v>-2.3632961812091621E-2</v>
      </c>
    </row>
    <row r="7" spans="1:6" x14ac:dyDescent="0.25">
      <c r="A7" s="2"/>
    </row>
    <row r="8" spans="1:6" x14ac:dyDescent="0.25">
      <c r="A8" s="2"/>
    </row>
    <row r="9" spans="1:6" x14ac:dyDescent="0.25">
      <c r="A9" s="2"/>
    </row>
    <row r="10" spans="1:6" x14ac:dyDescent="0.25">
      <c r="A10" s="2"/>
    </row>
    <row r="11" spans="1:6" x14ac:dyDescent="0.25">
      <c r="A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9" sqref="I9"/>
    </sheetView>
    <sheetView workbookViewId="1">
      <selection activeCell="G1" sqref="G1:H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s="2" t="s">
        <v>12</v>
      </c>
      <c r="B2">
        <v>1.9317670978015899E-2</v>
      </c>
    </row>
    <row r="3" spans="1:8" x14ac:dyDescent="0.25">
      <c r="A3" s="2" t="s">
        <v>13</v>
      </c>
      <c r="C3">
        <v>7.13267851579691E-2</v>
      </c>
    </row>
    <row r="4" spans="1:8" x14ac:dyDescent="0.25">
      <c r="A4" s="2" t="s">
        <v>14</v>
      </c>
      <c r="D4">
        <v>8.9158481436889106E-2</v>
      </c>
    </row>
    <row r="5" spans="1:8" x14ac:dyDescent="0.25">
      <c r="A5" s="2" t="s">
        <v>15</v>
      </c>
      <c r="E5">
        <v>8.6372278896100899E-2</v>
      </c>
    </row>
    <row r="6" spans="1:8" x14ac:dyDescent="0.25">
      <c r="A6" s="2" t="s">
        <v>34</v>
      </c>
      <c r="F6">
        <v>0.2914367862306943</v>
      </c>
    </row>
    <row r="7" spans="1:8" x14ac:dyDescent="0.25">
      <c r="A7" s="2"/>
    </row>
    <row r="8" spans="1:8" x14ac:dyDescent="0.25">
      <c r="A8" s="2"/>
    </row>
    <row r="9" spans="1:8" x14ac:dyDescent="0.25">
      <c r="A9" s="2"/>
    </row>
    <row r="10" spans="1:8" x14ac:dyDescent="0.25">
      <c r="A10" s="2"/>
    </row>
    <row r="11" spans="1:8" x14ac:dyDescent="0.25">
      <c r="A1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6" sqref="H6"/>
    </sheetView>
    <sheetView workbookViewId="1">
      <selection activeCell="C26" sqref="C26"/>
    </sheetView>
  </sheetViews>
  <sheetFormatPr defaultRowHeight="15" x14ac:dyDescent="0.25"/>
  <sheetData>
    <row r="1" spans="1:9" x14ac:dyDescent="0.25">
      <c r="A1" s="2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2" t="s">
        <v>16</v>
      </c>
      <c r="B2">
        <v>0.10564604863786101</v>
      </c>
    </row>
    <row r="3" spans="1:9" x14ac:dyDescent="0.25">
      <c r="A3" s="2" t="s">
        <v>17</v>
      </c>
      <c r="C3">
        <v>0.16185182824300001</v>
      </c>
    </row>
    <row r="4" spans="1:9" x14ac:dyDescent="0.25">
      <c r="A4" s="2" t="s">
        <v>31</v>
      </c>
      <c r="D4">
        <v>0.16341309979773125</v>
      </c>
    </row>
    <row r="5" spans="1:9" x14ac:dyDescent="0.25">
      <c r="A5" s="2" t="s">
        <v>18</v>
      </c>
      <c r="E5">
        <v>0.100441809801874</v>
      </c>
    </row>
    <row r="6" spans="1:9" x14ac:dyDescent="0.25">
      <c r="A6" s="2" t="s">
        <v>32</v>
      </c>
      <c r="F6">
        <v>0.27998805012444938</v>
      </c>
    </row>
    <row r="7" spans="1:9" x14ac:dyDescent="0.25">
      <c r="A7" s="2" t="s">
        <v>19</v>
      </c>
      <c r="G7">
        <v>0.1207383413083</v>
      </c>
    </row>
    <row r="8" spans="1:9" x14ac:dyDescent="0.25">
      <c r="A8" s="2" t="s">
        <v>20</v>
      </c>
      <c r="H8">
        <v>4.2674758568035202E-2</v>
      </c>
    </row>
    <row r="9" spans="1:9" x14ac:dyDescent="0.25">
      <c r="A9" s="2" t="s">
        <v>21</v>
      </c>
      <c r="I9">
        <v>0.103564353080208</v>
      </c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A18"/>
    </sheetView>
    <sheetView workbookViewId="1"/>
  </sheetViews>
  <sheetFormatPr defaultRowHeight="15" x14ac:dyDescent="0.25"/>
  <cols>
    <col min="1" max="1" width="9.140625" style="2"/>
  </cols>
  <sheetData>
    <row r="1" spans="1:9" x14ac:dyDescent="0.25">
      <c r="A1" s="2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2" t="s">
        <v>16</v>
      </c>
      <c r="B2">
        <v>0.20036528858656899</v>
      </c>
    </row>
    <row r="3" spans="1:9" x14ac:dyDescent="0.25">
      <c r="A3" s="2" t="s">
        <v>17</v>
      </c>
      <c r="C3">
        <v>0.30696357023134202</v>
      </c>
    </row>
    <row r="4" spans="1:9" x14ac:dyDescent="0.25">
      <c r="A4" s="2" t="s">
        <v>31</v>
      </c>
      <c r="D4">
        <v>0.30992463354926564</v>
      </c>
    </row>
    <row r="5" spans="1:9" x14ac:dyDescent="0.25">
      <c r="A5" s="2" t="s">
        <v>18</v>
      </c>
      <c r="E5">
        <v>0.190495077384185</v>
      </c>
    </row>
    <row r="6" spans="1:9" x14ac:dyDescent="0.25">
      <c r="A6" s="2" t="s">
        <v>32</v>
      </c>
      <c r="F6">
        <v>0.53101736587928949</v>
      </c>
    </row>
    <row r="7" spans="1:9" x14ac:dyDescent="0.25">
      <c r="A7" s="2" t="s">
        <v>19</v>
      </c>
      <c r="G7">
        <v>0.22898890123027399</v>
      </c>
    </row>
    <row r="8" spans="1:9" x14ac:dyDescent="0.25">
      <c r="A8" s="2" t="s">
        <v>20</v>
      </c>
      <c r="H8">
        <v>8.0935732339062497E-2</v>
      </c>
    </row>
    <row r="9" spans="1:9" x14ac:dyDescent="0.25">
      <c r="A9" s="2" t="s">
        <v>21</v>
      </c>
      <c r="I9">
        <v>0.19641720408309499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J18" sqref="J18"/>
    </sheetView>
    <sheetView workbookViewId="1"/>
  </sheetViews>
  <sheetFormatPr defaultRowHeight="15" x14ac:dyDescent="0.25"/>
  <sheetData>
    <row r="1" spans="1:13" x14ac:dyDescent="0.25">
      <c r="A1" s="2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s="2" t="s">
        <v>35</v>
      </c>
      <c r="B2">
        <v>9.3155875391079196E-2</v>
      </c>
    </row>
    <row r="3" spans="1:13" x14ac:dyDescent="0.25">
      <c r="A3" s="2" t="s">
        <v>36</v>
      </c>
      <c r="C3">
        <v>0.17642369696476101</v>
      </c>
    </row>
    <row r="4" spans="1:13" x14ac:dyDescent="0.25">
      <c r="A4" s="2" t="s">
        <v>37</v>
      </c>
      <c r="D4">
        <v>0.37054180606348902</v>
      </c>
    </row>
    <row r="5" spans="1:13" x14ac:dyDescent="0.25">
      <c r="A5" s="2" t="s">
        <v>38</v>
      </c>
      <c r="E5">
        <v>0.14311656830175601</v>
      </c>
    </row>
    <row r="6" spans="1:13" x14ac:dyDescent="0.25">
      <c r="A6" s="2" t="s">
        <v>39</v>
      </c>
      <c r="F6">
        <v>0.1785053925733763</v>
      </c>
    </row>
    <row r="7" spans="1:13" x14ac:dyDescent="0.25">
      <c r="A7" s="2" t="s">
        <v>40</v>
      </c>
      <c r="G7">
        <v>0.13166724285289</v>
      </c>
    </row>
    <row r="8" spans="1:13" x14ac:dyDescent="0.25">
      <c r="A8" s="2" t="s">
        <v>41</v>
      </c>
      <c r="H8">
        <v>4.7358573535010703E-2</v>
      </c>
    </row>
    <row r="9" spans="1:13" x14ac:dyDescent="0.25">
      <c r="A9" s="2" t="s">
        <v>42</v>
      </c>
      <c r="I9">
        <v>3.7470519720571603E-2</v>
      </c>
    </row>
    <row r="10" spans="1:13" x14ac:dyDescent="0.25">
      <c r="A10" s="2" t="s">
        <v>43</v>
      </c>
      <c r="J10">
        <v>0.107727744181184</v>
      </c>
    </row>
    <row r="11" spans="1:13" x14ac:dyDescent="0.25">
      <c r="A11" s="2" t="s">
        <v>44</v>
      </c>
      <c r="K11">
        <v>0.111891135210309</v>
      </c>
    </row>
    <row r="12" spans="1:13" x14ac:dyDescent="0.25">
      <c r="A12" s="2" t="s">
        <v>45</v>
      </c>
      <c r="L12">
        <v>9.6278418711512603E-3</v>
      </c>
    </row>
    <row r="13" spans="1:13" x14ac:dyDescent="0.25">
      <c r="A13" s="2" t="s">
        <v>46</v>
      </c>
      <c r="M13">
        <v>1.70005135799896E-2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L23" sqref="L23"/>
    </sheetView>
    <sheetView workbookViewId="1">
      <selection activeCell="G9" sqref="G9"/>
    </sheetView>
  </sheetViews>
  <sheetFormatPr defaultRowHeight="15" x14ac:dyDescent="0.25"/>
  <cols>
    <col min="1" max="1" width="9.140625" style="2"/>
  </cols>
  <sheetData>
    <row r="1" spans="1:13" x14ac:dyDescent="0.25">
      <c r="A1" s="2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s="2" t="s">
        <v>35</v>
      </c>
      <c r="B2">
        <v>0.176676781557326</v>
      </c>
    </row>
    <row r="3" spans="1:13" x14ac:dyDescent="0.25">
      <c r="A3" s="2" t="s">
        <v>36</v>
      </c>
      <c r="C3">
        <v>0.334600161725019</v>
      </c>
    </row>
    <row r="4" spans="1:13" x14ac:dyDescent="0.25">
      <c r="A4" s="2" t="s">
        <v>37</v>
      </c>
      <c r="D4">
        <v>0.70275904175562398</v>
      </c>
    </row>
    <row r="5" spans="1:13" x14ac:dyDescent="0.25">
      <c r="A5" s="2" t="s">
        <v>38</v>
      </c>
      <c r="E5">
        <v>0.27143080963669503</v>
      </c>
    </row>
    <row r="6" spans="1:13" x14ac:dyDescent="0.25">
      <c r="A6" s="2" t="s">
        <v>39</v>
      </c>
      <c r="F6">
        <v>0.33854824629955699</v>
      </c>
    </row>
    <row r="7" spans="1:13" x14ac:dyDescent="0.25">
      <c r="A7" s="2" t="s">
        <v>40</v>
      </c>
      <c r="G7">
        <v>0.24971634487411701</v>
      </c>
    </row>
    <row r="8" spans="1:13" x14ac:dyDescent="0.25">
      <c r="A8" s="2" t="s">
        <v>41</v>
      </c>
      <c r="H8">
        <v>8.9818922470303098E-2</v>
      </c>
    </row>
    <row r="9" spans="1:13" x14ac:dyDescent="0.25">
      <c r="A9" s="2" t="s">
        <v>42</v>
      </c>
      <c r="I9">
        <v>7.1065521080135904E-2</v>
      </c>
    </row>
    <row r="10" spans="1:13" x14ac:dyDescent="0.25">
      <c r="A10" s="2" t="s">
        <v>43</v>
      </c>
      <c r="J10">
        <v>0.20431337314165701</v>
      </c>
    </row>
    <row r="11" spans="1:13" x14ac:dyDescent="0.25">
      <c r="A11" s="2" t="s">
        <v>44</v>
      </c>
      <c r="K11">
        <v>0.21220954212993301</v>
      </c>
    </row>
    <row r="12" spans="1:13" x14ac:dyDescent="0.25">
      <c r="L12">
        <v>1.82598908326248E-2</v>
      </c>
    </row>
    <row r="13" spans="1:13" x14ac:dyDescent="0.25">
      <c r="M13">
        <v>3.2242690115216598E-2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A4"/>
    </sheetView>
    <sheetView workbookViewId="1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56</v>
      </c>
      <c r="B2">
        <v>-8.7663376502462205E-3</v>
      </c>
    </row>
    <row r="3" spans="1:4" x14ac:dyDescent="0.25">
      <c r="A3" t="s">
        <v>57</v>
      </c>
      <c r="C3">
        <v>-1.4414751083101701E-2</v>
      </c>
    </row>
    <row r="4" spans="1:4" x14ac:dyDescent="0.25">
      <c r="A4" t="s">
        <v>58</v>
      </c>
      <c r="D4">
        <v>7.7099999999999998E-3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Sm1_Resistance</vt:lpstr>
      <vt:lpstr>Sm1_Reactance</vt:lpstr>
      <vt:lpstr>Sm2_Resistance</vt:lpstr>
      <vt:lpstr>Sm2_Reactance</vt:lpstr>
      <vt:lpstr>Sm3_Resistance</vt:lpstr>
      <vt:lpstr>Sm3_Reactance</vt:lpstr>
      <vt:lpstr>Sm4_Resistance</vt:lpstr>
      <vt:lpstr>Sm4_Reactance</vt:lpstr>
      <vt:lpstr>Sm5_Resistance</vt:lpstr>
      <vt:lpstr>Sm5_Reactance</vt:lpstr>
      <vt:lpstr>Sm6_Reactance</vt:lpstr>
      <vt:lpstr>Sm6_Resistance</vt:lpstr>
      <vt:lpstr>St1_Resistance</vt:lpstr>
      <vt:lpstr>St1_Reactance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Flores</dc:creator>
  <cp:lastModifiedBy>Robert J. Flores</cp:lastModifiedBy>
  <dcterms:created xsi:type="dcterms:W3CDTF">2021-12-13T17:41:07Z</dcterms:created>
  <dcterms:modified xsi:type="dcterms:W3CDTF">2022-01-24T22:22:24Z</dcterms:modified>
</cp:coreProperties>
</file>