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" sheetId="1" r:id="rId4"/>
    <sheet state="visible" name="Part 2" sheetId="2" r:id="rId5"/>
  </sheets>
  <definedNames>
    <definedName hidden="1" localSheetId="1" name="Z_B87981B3_CD40_4DD5_8B8B_18E0662A1439_.wvu.FilterData">'Part 2'!$A$1:$A$1001</definedName>
  </definedNames>
  <calcPr/>
  <customWorkbookViews>
    <customWorkbookView activeSheetId="0" maximized="1" windowHeight="0" windowWidth="0" guid="{B87981B3-CD40-4DD5-8B8B-18E0662A1439}" name="Filter 1"/>
  </customWorkbookViews>
</workbook>
</file>

<file path=xl/sharedStrings.xml><?xml version="1.0" encoding="utf-8"?>
<sst xmlns="http://schemas.openxmlformats.org/spreadsheetml/2006/main" count="610" uniqueCount="309">
  <si>
    <t>Rucksack</t>
  </si>
  <si>
    <t>Missing Item</t>
  </si>
  <si>
    <t>Priority</t>
  </si>
  <si>
    <t>Scratch</t>
  </si>
  <si>
    <t>hDsDDttbhsmshNNWMNWGbTNqZq</t>
  </si>
  <si>
    <t>VQfjnlFvnQFRdZWdVtqMGdWW</t>
  </si>
  <si>
    <t>zvvvRnFFfjjlRBlBPzgQgRvvmtrmhHcptLHCDhcHHmLsBmsB</t>
  </si>
  <si>
    <t>FrzFvvdTDcTnmTzdDTTzdvWmjhgVPrhSljSQSPwPjPjPjSVC</t>
  </si>
  <si>
    <t>sMsGbqGsbbRqRbBMBGRMbLpNSSpjhlQljHVClhjgPjjPhlVp</t>
  </si>
  <si>
    <t>sNbGtJbMfssNtvcnWFVmnvDd</t>
  </si>
  <si>
    <t>TNfmdFJmfdZMQffVRQVV</t>
  </si>
  <si>
    <t>jVHBCcDSjWrMZjvg</t>
  </si>
  <si>
    <t>SShSbCGpcBtBtwtVLJJddmtLmT</t>
  </si>
  <si>
    <t>CtpNftbNWbtSJDHqGZJFLfLr</t>
  </si>
  <si>
    <t>dPsHlsRBHcZdqDFDZwwJ</t>
  </si>
  <si>
    <t>snjVlvTPlPjVlQlHWjpSmzgNNzSmtpSm</t>
  </si>
  <si>
    <t>qhZtSVqCqThGcGzZnnfZcB</t>
  </si>
  <si>
    <t>WbddWbDwrBzcpzHpBb</t>
  </si>
  <si>
    <t>DBBMFWRJDrDFWLWljCqjQjFvtCsqTjqs</t>
  </si>
  <si>
    <t>vhFTzRzzTmPvbplWFtQttQQZtZhMZqcqSQ</t>
  </si>
  <si>
    <t>fJVCfDfJNCLDwJNGmssZgwqgZcmtgcms</t>
  </si>
  <si>
    <t>VmdVNLHGGVDBdfLCHnLGHnbWpTplWbddRTlzplWPpbFp</t>
  </si>
  <si>
    <t>smwtNVqRjNmZjZBDSvzSzl</t>
  </si>
  <si>
    <t>FnTJFcTTFccCrJGTLncdCCcPJZfBBDSlSJwZDlggSffvgSSf</t>
  </si>
  <si>
    <t>FWTFGLFWLCPWrCnFnQWNbQVVwphhmHHbptVsss</t>
  </si>
  <si>
    <t>BrrgrtgfBpPFhhgMWq</t>
  </si>
  <si>
    <t>ZGvsvDGClvsSRScpGBhPphWMPhhTNh</t>
  </si>
  <si>
    <t>SBSBdBZCcdwHrVQwQr</t>
  </si>
  <si>
    <t>qmFqdVtqsVdzqGbwMJwGPpmPHM</t>
  </si>
  <si>
    <t>ZjTjLQLLDrrLjcFhlfrGHppfbJwGpMMpGHwRCC</t>
  </si>
  <si>
    <t>BTlZjrBBBcLTcDrjBlThWBjBtWNqnSzSnsSdvsFggNnqVVnv</t>
  </si>
  <si>
    <t>zVvmjGgpcJnbTTTJHRHSRb</t>
  </si>
  <si>
    <t>NPFrFQfCLPrdRlbtQRRvBtHb</t>
  </si>
  <si>
    <t>frMLqPFMrfrPLCwqqNvjczwwnmwggGmssnmnnm</t>
  </si>
  <si>
    <t>HbFJhhshsffcvslmGmLFrQBrlFTG</t>
  </si>
  <si>
    <t>jNRPwwPjSPCdCdvRzRBTlRzmGrmB</t>
  </si>
  <si>
    <t>nCSWdNjCCPqvtttZnDscth</t>
  </si>
  <si>
    <t>ScSrRTPcSSDRWSptWcdmmWGbmGGLmLJvNJNbbJ</t>
  </si>
  <si>
    <t>flzHjFpZjFfjjgszjlqzJNnnvsmbMmGvJLNNbmJv</t>
  </si>
  <si>
    <t>jFZFVpffpVlqfQhgtTwcTVtrTcRBwBTD</t>
  </si>
  <si>
    <t>rHrdGSMSSbZbjShj</t>
  </si>
  <si>
    <t>qZfDBBvllvvWLtqbbQwhJjbtwbnQgN</t>
  </si>
  <si>
    <t>WzWlzZmLWBLZLzCzrHMVcRrMRFRCCccF</t>
  </si>
  <si>
    <t>BzdplppDlBBrqWnjFMBWqNWq</t>
  </si>
  <si>
    <t>whZhZSSHhhVSrvSgHPvgvjnFTPsFFnnNTcjTFnTTsc</t>
  </si>
  <si>
    <t>HLCwVSfZLffSHhLvwtQbJbrdGlRRrGdmpztG</t>
  </si>
  <si>
    <t>grDFfDlfCftCzCfNztclNFrBNQjbZjJjjPPVsjNvsbvPsj</t>
  </si>
  <si>
    <t>HwwTpGpRwMdpHWhvjzVsPJjJGVvVZs</t>
  </si>
  <si>
    <t>ShphRpwzMWdpHdwWHwMpnHwLDmmgcLCCDtLDCCSlcgcfCD</t>
  </si>
  <si>
    <t>ccqqLLqCqTSlZMLQMllZTvnNfjddttmmDpRJjvhfpfthRmdf</t>
  </si>
  <si>
    <t>rbVssWwggFrGsWzPbVFGJpftQRPDmQDpdPmdJmfR</t>
  </si>
  <si>
    <t>bBHWWHzWHWWHrsVbsFgwbFqqMLTnBclTMMSnLnqLqMQZ</t>
  </si>
  <si>
    <t>CcSPGCCPrdPtdjcsBLDghbVLhqDl</t>
  </si>
  <si>
    <t>vMJwTHzPvzVwqBBDblls</t>
  </si>
  <si>
    <t>QNvMFfRMJHPZHjnfWmdftSjSnp</t>
  </si>
  <si>
    <t>dnBCPhhBCrQfChdbNVGLszzDzVDsTbWT</t>
  </si>
  <si>
    <t>HgcJgpppPqqHwPwJSczVzDssNNVWTtqVVGts</t>
  </si>
  <si>
    <t>JHRFpjFccplcRwPJpHPScpMPQmCdBQQfQjjhCfBCrQQvdmnn</t>
  </si>
  <si>
    <t>rQGmVRLRbDRHmmZLGBGVLHBVFspSstWWWNJcsgpQTSsNppJS</t>
  </si>
  <si>
    <t>qlldhPdfCgnspJFWCFsFNT</t>
  </si>
  <si>
    <t>jMMzwndfhnwPfqPMjgjMVBrGBmrHDHLZbjRGHbHj</t>
  </si>
  <si>
    <t>wzpZfzHRSRfzgHfffZwwStCtSrBhBBCTrtFhhBFG</t>
  </si>
  <si>
    <t>QPjQQQDcDWJNFWtrtWrGmTCMtmBW</t>
  </si>
  <si>
    <t>lDvvDQcdjQcQLvlDwnpFgbbznZZglZsl</t>
  </si>
  <si>
    <t>RfMFTMFrVrSRFPlFSfVlHpLqgzpHBLzHBBVzVpHG</t>
  </si>
  <si>
    <t>CchbhcwdmdJmwJJtGgnqzppLmGGBQqQp</t>
  </si>
  <si>
    <t>hCsstCJwLvMRvsZsTR</t>
  </si>
  <si>
    <t>fQlfMlNClQhhZhrlWrWw</t>
  </si>
  <si>
    <t>njDbnTDTBtGjmrGvSh</t>
  </si>
  <si>
    <t>bgshBdBcDbTTdnnnTqcqLgqfpfQppCsCMsHHVVpHHNCHFF</t>
  </si>
  <si>
    <t>PbCnTbzJnqQNzbbTNDdpwcmjDmwjGQjccw</t>
  </si>
  <si>
    <t>hWgvSdLvwcGjSpSm</t>
  </si>
  <si>
    <t>vVfrFvvhHFTZndJq</t>
  </si>
  <si>
    <t>FFvRVCRqVRcfsDLrgqGNWjjHfhQQzGWjQHzN</t>
  </si>
  <si>
    <t>ppJPBwplwSBJTmPpTzWWStzHHjNNLNzHNh</t>
  </si>
  <si>
    <t>wnwMPbLJMJllJJwBmJmnLVvCvsCsbFgDrRrsCsvrqc</t>
  </si>
  <si>
    <t>jqHgVgdgGQttWCtNqNflmllgFnfDnmFFlpcl</t>
  </si>
  <si>
    <t>TZZsrrwwhwrsrZRGmhcfSnhGlmSFcf</t>
  </si>
  <si>
    <t>rsLvvbJPPLBGPCQqHWtMCMHN</t>
  </si>
  <si>
    <t>WzzBpCBpMsBpCvCfsgnPPfHgbfFNfF</t>
  </si>
  <si>
    <t>jtdTLLjGTGjDjLbbbGlDLLLmfFgmmfgrPrgmNPHSnnNnqFSq</t>
  </si>
  <si>
    <t>jbRRbjlwlRVpvWwvzBpB</t>
  </si>
  <si>
    <t>qpwzCzCznFznTcCvrcrvVcLb</t>
  </si>
  <si>
    <t>cPmNMHSlMsLfvWgsrWvL</t>
  </si>
  <si>
    <t>mMHGPDMBGSGPHlPBcBPzznnzpdQFBjqRFdwdnn</t>
  </si>
  <si>
    <t>QGZLJzmJrZgZzZhNQFqDWlWPWDFCWNRlPW</t>
  </si>
  <si>
    <t>hMMbhVbhHWCsPWCMRs</t>
  </si>
  <si>
    <t>BwjbSHVBVvfcTfZgZzQhrzdGrt</t>
  </si>
  <si>
    <t>cvPTjfDPpDmmBjbQjZMdlBZj</t>
  </si>
  <si>
    <t>CHNnghNChVzNgrFVwCMJLMMMMMQQdbLZ</t>
  </si>
  <si>
    <t>FNSzShrHhNnWgVnWfvfbpfpDGTfvsG</t>
  </si>
  <si>
    <t>FFpVrZhpTlSQlQzTtRtZHfmPmJDbRtZJ</t>
  </si>
  <si>
    <t>jNnwBLnWwBgNBNCwsNgsMsCLVfDWfmDJRffmRRtmfRmPDRtR</t>
  </si>
  <si>
    <t>BnLdNdjnBNcLngdCVBndgllFlQrrpQlSSFrQphFcQq</t>
  </si>
  <si>
    <t>JmVLJPMNjmVJpMLJSVmNQZZQZZrnTHqZQHTrTTMr</t>
  </si>
  <si>
    <t>ltfdwChhwRdRswDDdnBQqqWNTqrrHrqZRr</t>
  </si>
  <si>
    <t>dwdwwDwsGlhhDFtsCwhsJLcPmGPcGzSjSjjLzNPS</t>
  </si>
  <si>
    <t>QgSbgQCLQSJFMccLFLVVzH</t>
  </si>
  <si>
    <t>WBNffrBpBNdNRdWDfptBtdzWcMZZVPMVwHMmsVHFccHsDsVc</t>
  </si>
  <si>
    <t>ptphRWrfGRGRnqlCSQvhqbCzJS</t>
  </si>
  <si>
    <t>VvdMLMLMBMlVlVschsNpDGpdNsGc</t>
  </si>
  <si>
    <t>tqFSmnmnnttGfDqNcfvNDD</t>
  </si>
  <si>
    <t>nzRHnrwrrWRrrzHtbMlTMBjCvWLgBBMl</t>
  </si>
  <si>
    <t>pCBlRvzwzlCzvZqqDwzmvgtsLsQdgZsgPNtdrsWrst</t>
  </si>
  <si>
    <t>JbGjbGVGHSFbhbnhTShSTbQtQrPsLsHLQgNRtsgdQsLP</t>
  </si>
  <si>
    <t>GnnbJbGMGbSjjbSbCzqlwMRRDzqzMBBv</t>
  </si>
  <si>
    <t>TTVRJVMWMshSQtjSVTQJRQlcCBncJccdppnJcBBDngFpgP</t>
  </si>
  <si>
    <t>frvfzfHrwzZNrtNwzzzZncCCZFdFFCgBDpPcBcBg</t>
  </si>
  <si>
    <t>LwNGbqwvmvvtbNQjQlVVRWTGTQWM</t>
  </si>
  <si>
    <t>RnggwVLRLDfCVZhfpDGGMGMGcGzGNHvv</t>
  </si>
  <si>
    <t>jmmWBTSsBmFmSzctsqpccHvzpN</t>
  </si>
  <si>
    <t>SBSrTblSQPbQhNwwZfPVdZPf</t>
  </si>
  <si>
    <t>CCvCwzfNStLzfrbmMJbZMtlsbJMW</t>
  </si>
  <si>
    <t>gPPPBqDjBcPFpVgBRbnMsVsbJZnWsdbSbM</t>
  </si>
  <si>
    <t>qgDPHjHcPhpDRRpPBRpCGSLwvHQwGfzrHLGLTL</t>
  </si>
  <si>
    <t>CLGqDZZLTdddPsdJpq</t>
  </si>
  <si>
    <t>gbRbbnghnrWvgrdJdSTRSsVNJlld</t>
  </si>
  <si>
    <t>hMnwrjnnjggvnLDwGffTfwCZZZ</t>
  </si>
  <si>
    <t>NzJHbNHNNzJzgmHmzpQSvvLqbLsVVsVGvB</t>
  </si>
  <si>
    <t>WtWhtWDdrZldDWrWTlZgppVVsqQTVQBqsGqBsQVp</t>
  </si>
  <si>
    <t>jWjWRRRlPcHRwJgw</t>
  </si>
  <si>
    <t>CCnnFTmnPCMCRNfnwGwdfzvwwl</t>
  </si>
  <si>
    <t>VQQVShDSSshhDDtDLhjccGjLBBzBzlZflNZvwZzdwBzpSNNZ</t>
  </si>
  <si>
    <t>QLHhJDDhDhgscgtjbGHTrWbrTbRmbFrm</t>
  </si>
  <si>
    <t>CJbLvJvbwtFHqvLzwJqqqtHWTWRgDScDRSWQQjTRcWRDLT</t>
  </si>
  <si>
    <t>mssGsMNphZMNsPPBnhSjRgdnQRdWgdjgrcDn</t>
  </si>
  <si>
    <t>GGmBMMsffmslMGshZlMphGqCzHCbzlbvzqwzzgFJggCF</t>
  </si>
  <si>
    <t>WCgWBphpWLQZQpgdhGdwmfbfFRVRjRTbbSFttdbSbT</t>
  </si>
  <si>
    <t>qqrZnDNqZJDTVzRjVFbfSN</t>
  </si>
  <si>
    <t>rPMvqJJqrJMPJnZMZZgLPgLWLggWQghwhmBh</t>
  </si>
  <si>
    <t>CWGGzdHHmPPSmPsC</t>
  </si>
  <si>
    <t>LqwlZwRLrPMQlMqrlbZrQRsSNsmssSNSsNcBNpgmsJ</t>
  </si>
  <si>
    <t>lwLDQhrDMQqPGfhzGGjhGn</t>
  </si>
  <si>
    <t>ZqDlZssCqJJMvpdBpBBmBQSMRp</t>
  </si>
  <si>
    <t>wLgVcbgFLzTLTNNZmNNRdjdRmF</t>
  </si>
  <si>
    <t>HZHbctWTwgVWgsfrnnPqlnsWlD</t>
  </si>
  <si>
    <t>RSnwSPFcLnFPnRwjzctzbGNlZgNbbGdGpLhZdpgM</t>
  </si>
  <si>
    <t>BqqBfMvTmmJqDgGNVdGVbVJJZG</t>
  </si>
  <si>
    <t>vsTDfqBmHmMWQCwjtrHjjSFFnRSn</t>
  </si>
  <si>
    <t>LsCmmcDHRjdtNMstwwzJ</t>
  </si>
  <si>
    <t>TvThqfBFBNTnnndTtL</t>
  </si>
  <si>
    <t>lvGQfbFQGblFrRccLRSSlPPVHS</t>
  </si>
  <si>
    <t>qbLpqTHSqpbqbrPcQgjPDjcdDL</t>
  </si>
  <si>
    <t>gnzhhBBwBWZzMglmjDrDPjvfdvQPdwtd</t>
  </si>
  <si>
    <t>WZZzZZlZmhsMmFgRBBBzHHJpNJGVRSJVGTVpNqCH</t>
  </si>
  <si>
    <t>JDphhGhDdGzWRBnvqqLDNLMnLw</t>
  </si>
  <si>
    <t>gsrTHHffTHPcrPrlHCNZhvBZnZNLhPvBNwvh</t>
  </si>
  <si>
    <t>sHVCSsSghJpSJjQh</t>
  </si>
  <si>
    <t>JTMGlfjlTdqjnqbnqFwqmnbQ</t>
  </si>
  <si>
    <t>PBZhBBcWRZprPZcZDDCZTZRgnnzwbbsbnvhbvznFsNFFvvNQ</t>
  </si>
  <si>
    <t>BcWrVgCCZTDRDrlGttfVtMddSJlH</t>
  </si>
  <si>
    <t>vwwvpVbSvnSRRmfMCmTHVHTBHB</t>
  </si>
  <si>
    <t>QLZgDPgSDgGTMZfmTTBZ</t>
  </si>
  <si>
    <t>QDDsQFDlzlgtJlLdFDgSJQFvvpRvjqzjRwwwzWvhvWwqjj</t>
  </si>
  <si>
    <t>mRRTGGNNflGRGGmmgRblsGwCZwVZlZjVwjztpjZhpBCB</t>
  </si>
  <si>
    <t>PMLLFLHPLPnLqDDLvFDrzzMjhwVCjtphBzjMhV</t>
  </si>
  <si>
    <t>FDdSPSpLcDsNRRWSTNWN</t>
  </si>
  <si>
    <t>STldJthdJbtTqljCRDDHmqmj</t>
  </si>
  <si>
    <t>VVvNwwvNFssJFJPNNwVvRMCgCgDqjjjqrDqqMHqP</t>
  </si>
  <si>
    <t>QBZwQfZwfVhtcSBtBJnT</t>
  </si>
  <si>
    <t>TzjjPzsQTslNlNzPRVGJJJGGtTJmgJHtmTZC</t>
  </si>
  <si>
    <t>dBDWScMBhhPGgdwwJPfw</t>
  </si>
  <si>
    <t>SqSqbSPDBhqnMqvrrSWVNFpRVRLzVQslvpNjVL</t>
  </si>
  <si>
    <t>bWFgFCPFtgvDZWgtChDNFJHvGVzHHpjzHnnzGzzHRR</t>
  </si>
  <si>
    <t>qcScQbbmqdQmlQmrlcQwLmHlRRjzGHnHJnnGVjHzBHzG</t>
  </si>
  <si>
    <t>TqQwmLmfcddfwrfCgbWCNPsZNfCb</t>
  </si>
  <si>
    <t>pddprrtrCPdvJdMjwwwHnLwwjLWCLg</t>
  </si>
  <si>
    <t>qhzZTmZcmRhmpFlVHcQQVwWQHVQwnH</t>
  </si>
  <si>
    <t>lGmhfRfmBZRlmmbvDPBMvNbvJJpP</t>
  </si>
  <si>
    <t>NsptgfGLLNwnNQSZbCvZnRnMCb</t>
  </si>
  <si>
    <t>JldhdzwzBMCSZvrz</t>
  </si>
  <si>
    <t>JFcdWTdwhPTFVDVmTJNqmstLqgLtLtjGGpsG</t>
  </si>
  <si>
    <t>dVVTSgTDpHVDjgdWpdpHTZSbWGrnnvrNwzFGNrFwnNNwvh</t>
  </si>
  <si>
    <t>CPRlMPJcMQcBcsmmLCMPrzbFfhwfrvLrNNwwGwfF</t>
  </si>
  <si>
    <t>CRJmtbmJlQbsQlRBpZDVjTHTdjDtSjZt</t>
  </si>
  <si>
    <t>rQVJrRFdrwDfzHQHQBTnpWTW</t>
  </si>
  <si>
    <t>PCLbPcPCsgqCgPgLjScSqNbHTzMtWmWtzlTHmBtTlMssMT</t>
  </si>
  <si>
    <t>cCqghSSPcvgScPbwFGdDDVZFfDhZGB</t>
  </si>
  <si>
    <t>zrRQRdqzPHQtnMPrtzPMRRQMVBBblJJBSClBpJbpdCCbBlCC</t>
  </si>
  <si>
    <t>hTcGwzswGwGmGfDvvfGmGNfBpllVSWbWppNCBNBVpCBClW</t>
  </si>
  <si>
    <t>gvGFTmTgwDhTDccsTfzfmfGGQPgPPqrgRZPHnRqRZrQLnRgP</t>
  </si>
  <si>
    <t>hvmmJllPbmCRMNGMMlNwNl</t>
  </si>
  <si>
    <t>PFTpTVjTgpTpBRgMGMnRNHBB</t>
  </si>
  <si>
    <t>WWrqzTTPVQDPqpjTqPJbmLtcfsQsftbLbvct</t>
  </si>
  <si>
    <t>SzrmpjjcsjTZNzgnnNzN</t>
  </si>
  <si>
    <t>BLHNDwBLBPLwLBhwDVLgdQCgCQGTngHQZCngZd</t>
  </si>
  <si>
    <t>PPJBDvBVVBmppNjJjrrr</t>
  </si>
  <si>
    <t>ZHBNQFhsqHBsgCfqtctcPvSwPqrV</t>
  </si>
  <si>
    <t>LlnGTnJpJJTmdDpmLlmLndWfVrPvvRwDfcwwwRVwcfQtvP</t>
  </si>
  <si>
    <t>GnbQblWmWGdTJQdTGnZHsHhZhFNsbCsjFgjC</t>
  </si>
  <si>
    <t>hWfDzDTVndDMhddMlBWMBDfJRnRtvvSSQjCvZCtjtpJvSR</t>
  </si>
  <si>
    <t>bGHsccFcbscsqGPHNGcrpjJZtvSRtFtQCZrjSj</t>
  </si>
  <si>
    <t>GsbwGGwNNGLgPLwMzBzfMMVMTLdTCC</t>
  </si>
  <si>
    <t>GBcNzTSSmGzmTLNgvwgpNCDqpDggpw</t>
  </si>
  <si>
    <t>JRZMrJWFZZnZtJgvvjwbpbCJDd</t>
  </si>
  <si>
    <t>rFMPRhZtZFnWrRtQGmPPDcLfmGLTfz</t>
  </si>
  <si>
    <t>VdWnVdjhhdFjVWbndMlNLQspVMHCNVlClV</t>
  </si>
  <si>
    <t>RSrJBRRJwJSBQpMBHLLDCL</t>
  </si>
  <si>
    <t>TqwtRRRJzJTSqJSzSrtmqgWWhcncvPgnWbPQnbnWmb</t>
  </si>
  <si>
    <t>VnDFpPpFssVSpFDVHbRbscCvgbMTvTCR</t>
  </si>
  <si>
    <t>JfzqdQBfhBdddfBBGDLdGQvbrqMMcCRRMTgbqgMrbbqc</t>
  </si>
  <si>
    <t>QDfzJNWBJLQBhmdGDzDGhQGGlFZwPtWjtFFppllSVpZZFnjj</t>
  </si>
  <si>
    <t>qrLLNpJbJnRLNnpvQtRVhhRFCdlFFlFd</t>
  </si>
  <si>
    <t>mmjzjvGjwPwmTsSTSQjDVlVWQjlCDthCCC</t>
  </si>
  <si>
    <t>cSSmcTTPcSswScfSHmTSTzJqqNrnpBpqBbJLvZMrqfrL</t>
  </si>
  <si>
    <t>NSvRZRfFvfHSZQcNJBLbzDLnrDFnhtFLFnrh</t>
  </si>
  <si>
    <t>wmTGpmGCwsMplMsHllPlMnDLjznrgrzDjgnntznr</t>
  </si>
  <si>
    <t>dsCVGGGwmpTGPplmCmPppVmHSSRJNfJvBNZQfWdBRJZRBZcR</t>
  </si>
  <si>
    <t>TwQwqDPQtwNwzNDTZcnZbJvMnMMbFqZM</t>
  </si>
  <si>
    <t>SzGSjrjLWrjHHspWVhvVVnFJbccVZcRJbllb</t>
  </si>
  <si>
    <t>pHppszGSprhhWHLCLrsjdTtDDPfwdfwtdNfDgNCN</t>
  </si>
  <si>
    <t>ftcvBtBFtmBlmvPFmmcczCChrgSCzzCSnCSSnGHf</t>
  </si>
  <si>
    <t>sJddbdTDbDHdnJRggrGzGzrG</t>
  </si>
  <si>
    <t>dppDVDZMMMsTTVsDTsTDpwVctNcvBZQPcPctqtQcHmvlvQ</t>
  </si>
  <si>
    <t>jzbdzztbDqNqwvLvRmQZjvRH</t>
  </si>
  <si>
    <t>FSJbFFWgJnZFLRZmHmRQ</t>
  </si>
  <si>
    <t>TgVJTVSJGJcJlllgTMdqpdNsrztNNsNbMDDp</t>
  </si>
  <si>
    <t>CCCVWbwVnlRbTcqSShqGhhGcnF</t>
  </si>
  <si>
    <t>PgDBfDpMNlfgpPfNZZtcJgcqqhmmjqSmjFmhmS</t>
  </si>
  <si>
    <t>tpfpsPrlpsPDDMDfBZrwLrVWLLLWRCdHLTwbVR</t>
  </si>
  <si>
    <t>pjvfDGjSMpvDmDpDpSDnJmfqbPVsCMFsPqFVPqCrwrbMFV</t>
  </si>
  <si>
    <t>NQlHtHNhZHgZZNBHhQgzPmCwbqqVFlsrPFrFCP</t>
  </si>
  <si>
    <t>hgHtQdQchcHctHgcgNgBQdWNpmvTWvpGmLJDLGjTpLGnnjfv</t>
  </si>
  <si>
    <t>QhgLLLmtlRqDtRGP</t>
  </si>
  <si>
    <t>HLbnCZFWVHLZnFCJJRFrGJzDGDGJDD</t>
  </si>
  <si>
    <t>WZHfndfMfCZbMnTVTfZhSNQQpdwSdLwhNcmdSN</t>
  </si>
  <si>
    <t>sPwrPMgLFPFFsLZtmcclSSZDtcZs</t>
  </si>
  <si>
    <t>qVzqdNdCnnNVVNCGmbncDBlmBlBBnRlZ</t>
  </si>
  <si>
    <t>VTdCGVvVfffrjpfMQPwm</t>
  </si>
  <si>
    <t>BPDldDTDPZcggjcccTdNMbbMNSQNqqjtzMbrRb</t>
  </si>
  <si>
    <t>LvmWsfvssLGnQbQMRQqrSRnz</t>
  </si>
  <si>
    <t>WpvsVmmpmmfpfJGrHfVCHVvmcDgpDlZphgFgdhclhdgdBlgF</t>
  </si>
  <si>
    <t>VGwHbNzMMrzHbbHChhqgCqPNghgCqW</t>
  </si>
  <si>
    <t>ZJVBvBvZWqvRvggP</t>
  </si>
  <si>
    <t>JBJlBlBZcsBfcJVrHnLwQQGzLQMc</t>
  </si>
  <si>
    <t>gBWfBPPPfhvVWFfSVfVdjjbvTvwwQppHcHcctTcQTHcZ</t>
  </si>
  <si>
    <t>DnNnMJMqMJzqchbZtTQQrb</t>
  </si>
  <si>
    <t>llRmNLDLDGlCsWSFCffWdshd</t>
  </si>
  <si>
    <t>LpNMZZpqqpfTTwNqLZwGsZqZbdHRHbHGddnCBHRcmzGmmCdG</t>
  </si>
  <si>
    <t>JFRtRlVStjPlhtjbBzBncmVWdzWBnb</t>
  </si>
  <si>
    <t>rPhhSlrvQlFFFPgtJlJtFlhlDNTwRMfZTZfDZNrspZLMMsrq</t>
  </si>
  <si>
    <t>zBLjLFBjLjmHWlzNZlzVCC</t>
  </si>
  <si>
    <t>dcJrdfddbllJbdMTwDNMZWNVwVDwHT</t>
  </si>
  <si>
    <t>gRcgJbcbqfgbftdjlqLhFFLPPhGBjm</t>
  </si>
  <si>
    <t>WfBgBRzQGNNQqmmqZN</t>
  </si>
  <si>
    <t>nFjCjCpLbtpPJtCDDnCDJpzncrSVbmdVqbhhdqNbSSmrdVSq</t>
  </si>
  <si>
    <t>CLPJpDLlLlFDpFjjsGRsBGRfWwsHHglz</t>
  </si>
  <si>
    <t>lSlSlpCRSsWTRLTlWRvlmMrBPjBPjpqrrmqPJMPZ</t>
  </si>
  <si>
    <t>DDzbhVhQhDGzhQnGGfnHHQGBPZjMqJjBJMBVJmqMdrqqdT</t>
  </si>
  <si>
    <t>NNGQbFwnHzNzwbQwFnwbfsLCLtsvLsWggFslsTggSc</t>
  </si>
  <si>
    <t>nvzPvCnlvtwCrZWmWwvvZCQfbbfQfGbqSJJGmqGSFSbJ</t>
  </si>
  <si>
    <t>LhTBWdsMNNRgNcgDWsDNcVSfQqJGFSFJqSSddQGSJF</t>
  </si>
  <si>
    <t>HNgchHcWDRNhTNMWwtPrtZZjnHzrnvCz</t>
  </si>
  <si>
    <t>djhnzRghMMVCBfhh</t>
  </si>
  <si>
    <t>qjQTrTPQJCDDqBDJ</t>
  </si>
  <si>
    <t>LQvGrLjTHLjNNPPTpQgtztSmmbFgmgLbFnmL</t>
  </si>
  <si>
    <t>FRDNFBBRRVFFmbLZHPZBZvvH</t>
  </si>
  <si>
    <t>QnhgMllglJTdGgJnhLQQJpZpvwZHpwsPTwpbsZHmsH</t>
  </si>
  <si>
    <t>lnhnQGrMgthMlntlGfQhgWWcRSDcVCrLWzRSrRFDRN</t>
  </si>
  <si>
    <t>PqrrrRnPBbrVhVqFrFVRPVhZLvNSNvLZcQvtJfRvNScJNJ</t>
  </si>
  <si>
    <t>dDzWwwCTmmdwdddpDLWQZMSSMfSJtcWJfQSQZN</t>
  </si>
  <si>
    <t>CCwmTdjsClVjFjnLBl</t>
  </si>
  <si>
    <t>srjCvjPmQVlPjFPmQmPrdHHZhvHZDqHhDDwHHqfB</t>
  </si>
  <si>
    <t>pLcnJQNQMZpqZDDZ</t>
  </si>
  <si>
    <t>WNRbtNJgRPjjQVmz</t>
  </si>
  <si>
    <t>NJJRmjmJbbJfqSVMNHFCSFzLLlrLLrFHTz</t>
  </si>
  <si>
    <t>QvnsQGvBwWwQvgRHlGGDFPFCGlrR</t>
  </si>
  <si>
    <t>QhvwBvBctBccZWZNRNmVfjpmjJjb</t>
  </si>
  <si>
    <t>RMmGGMLRRCFmRPPfGFpGPFPJWZQWctrtlQvZvltfrQWcWWBq</t>
  </si>
  <si>
    <t>gggwjjbjwwbZtwZBBcmQQv</t>
  </si>
  <si>
    <t>SdNbDDVSgPMFmPzdMm</t>
  </si>
  <si>
    <t>nZhnNZDnZPmZPWbppPpMlvRlzvrtMmRtqRzRfq</t>
  </si>
  <si>
    <t>HcFwsCQLVQwFwLtLbvtzrlrLtt</t>
  </si>
  <si>
    <t>GsgCFCgCQHHCVHsFQHcFdDPDbJDZTpZDbWJPNWWZDd</t>
  </si>
  <si>
    <t>BBrBrGlGpgGjsNhlBlpBwpfSwZJdQwfcZwvSQnnn</t>
  </si>
  <si>
    <t>LvWvHLmmVJQQHfQH</t>
  </si>
  <si>
    <t>RPLRMvqFTbRTjGBhjNFsslls</t>
  </si>
  <si>
    <t>cNZZZmZDcDDJmhzzrrlHtSbvgjSvgfPSWvPfjShv</t>
  </si>
  <si>
    <t>VBwnndnVCqbqpRRpnspnqRWtGgWSSgvFBSGGSWgtGGSP</t>
  </si>
  <si>
    <t>LqCMnTLVRwCRCpRLpbHDNzMMNcmmHNHQJQ</t>
  </si>
  <si>
    <t>MMqDtnVnBlHtZvtB</t>
  </si>
  <si>
    <t>WLWrWgdWwdrLCTFCwLlbbsJsJQsbQlQzlvrB</t>
  </si>
  <si>
    <t>jFSvTdjfnfRmVcRR</t>
  </si>
  <si>
    <t>ZLGqnvnqLzvbGRMfcRpwMpdV</t>
  </si>
  <si>
    <t>fgfNNfgHHjVmRcVdgM</t>
  </si>
  <si>
    <t>HsWDCDfCQCZBBZnvWtLq</t>
  </si>
  <si>
    <t>bTZjqflqZhcrlczGzppGNgjmFNnp</t>
  </si>
  <si>
    <t>PmmRSWWDMBQVNpWFznGF</t>
  </si>
  <si>
    <t>SStRBDSCCSSSwPBwBDBwPmZhZlfZhqHTsTfltHHZfsHH</t>
  </si>
  <si>
    <t>GbNbsSptQGqsdJCzsddcgzzv</t>
  </si>
  <si>
    <t>DHRRnmWWmZnmRhllnHnnnMLvvLgcTVvjVhCTvgzcJgLj</t>
  </si>
  <si>
    <t>RnWMlDZRlnHlmHWBFwGQqNGGPNQzPGqFwz</t>
  </si>
  <si>
    <t>vSGvHpJnBLbGHBNCgfDzzChDgbCfzT</t>
  </si>
  <si>
    <t>wFRslqmqTRgggQghPmQf</t>
  </si>
  <si>
    <t>qjRFMjWqNNMMGHTL</t>
  </si>
  <si>
    <t>fWGcQGGSRFQZhttZJfSSJflDDrwdClljVrNDdrdCFBCr</t>
  </si>
  <si>
    <t>MTgvLLPPnHzMbDwdlNbMBwMM</t>
  </si>
  <si>
    <t>mnTvnnPTcNmmJJWN</t>
  </si>
  <si>
    <t>qqbbQQnbWrqGgnWqvZpVzMCZjCgfjZCSVM</t>
  </si>
  <si>
    <t>ldcmDPDhmlFBHPDddLBVFDHLppZpjSCjjNfwNMwCpSMwhCMp</t>
  </si>
  <si>
    <t>FtDdsHPcHmdHVPLtHsdtBHQnsbvnTRRTRsRRqbqvqWnJ</t>
  </si>
  <si>
    <t>hhtBtPrgbbhhgjZjjCCHHNpNDHpffHWCvr</t>
  </si>
  <si>
    <t>LGFLVwswsJMSgFwMMpddSvpHCCdDdvCpvm</t>
  </si>
  <si>
    <t>sGsFsQLsVsLFnnFTJQthjcjQqhRcBZZtRg</t>
  </si>
  <si>
    <t>All rucksacks</t>
  </si>
  <si>
    <t>Badge</t>
  </si>
  <si>
    <t>Rucksack 1</t>
  </si>
  <si>
    <t>Rucksack 2</t>
  </si>
  <si>
    <t>Rucksack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</si>
</sst>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Font="1"/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0"/>
    <col customWidth="1" min="4" max="4" width="27.25"/>
    <col customWidth="1" min="5" max="5" width="26.8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 t="str">
        <f t="shared" ref="B2:B301" si="1">MID($A2, IF(EQ(FIND($F2, $A2), 2), 1, FIND($F2, $A2) + LEN($F2)), 1)</f>
        <v>b</v>
      </c>
      <c r="C2" s="5">
        <f t="shared" ref="C2:C301" si="2">IF(EXACT(UPPER($B2), $B2), CODE($B2) - CODE("A") + 27, CODE($B2) - CODE("a") + 1)</f>
        <v>2</v>
      </c>
      <c r="D2" s="6" t="str">
        <f t="shared" ref="D2:D301" si="3">LEFT($A2, LEN($A2)/2)</f>
        <v>hDsDDttbhsmsh</v>
      </c>
      <c r="E2" s="6" t="str">
        <f t="shared" ref="E2:E301" si="4">RIGHT($A2, LEN($A2)/2)</f>
        <v>NNWMNWGbTNqZq</v>
      </c>
      <c r="F2" s="6" t="str">
        <f>IFERROR(__xludf.DUMMYFUNCTION("SPLIT($D2, $E2)"),"hDsDDtt")</f>
        <v>hDsDDtt</v>
      </c>
      <c r="G2" s="6" t="str">
        <f>IFERROR(__xludf.DUMMYFUNCTION("""COMPUTED_VALUE"""),"hsmsh")</f>
        <v>hsmsh</v>
      </c>
    </row>
    <row r="3">
      <c r="A3" s="4" t="s">
        <v>5</v>
      </c>
      <c r="B3" s="5" t="str">
        <f t="shared" si="1"/>
        <v>V</v>
      </c>
      <c r="C3" s="5">
        <f t="shared" si="2"/>
        <v>48</v>
      </c>
      <c r="D3" s="6" t="str">
        <f t="shared" si="3"/>
        <v>VQfjnlFvnQFR</v>
      </c>
      <c r="E3" s="6" t="str">
        <f t="shared" si="4"/>
        <v>dZWdVtqMGdWW</v>
      </c>
      <c r="F3" s="6" t="str">
        <f>IFERROR(__xludf.DUMMYFUNCTION("SPLIT($D3, $E3)"),"QfjnlFvnQFR")</f>
        <v>QfjnlFvnQFR</v>
      </c>
    </row>
    <row r="4">
      <c r="A4" s="4" t="s">
        <v>6</v>
      </c>
      <c r="B4" s="5" t="str">
        <f t="shared" si="1"/>
        <v>B</v>
      </c>
      <c r="C4" s="5">
        <f t="shared" si="2"/>
        <v>28</v>
      </c>
      <c r="D4" s="6" t="str">
        <f t="shared" si="3"/>
        <v>zvvvRnFFfjjlRBlBPzgQgRvv</v>
      </c>
      <c r="E4" s="6" t="str">
        <f t="shared" si="4"/>
        <v>mtrmhHcptLHCDhcHHmLsBmsB</v>
      </c>
      <c r="F4" s="6" t="str">
        <f>IFERROR(__xludf.DUMMYFUNCTION("SPLIT($D4, $E4)"),"zvvvRnFFfjjlR")</f>
        <v>zvvvRnFFfjjlR</v>
      </c>
      <c r="G4" s="6" t="str">
        <f>IFERROR(__xludf.DUMMYFUNCTION("""COMPUTED_VALUE"""),"l")</f>
        <v>l</v>
      </c>
      <c r="H4" s="6" t="str">
        <f>IFERROR(__xludf.DUMMYFUNCTION("""COMPUTED_VALUE"""),"PzgQgRvv")</f>
        <v>PzgQgRvv</v>
      </c>
    </row>
    <row r="5">
      <c r="A5" s="4" t="s">
        <v>7</v>
      </c>
      <c r="B5" s="5" t="str">
        <f t="shared" si="1"/>
        <v>r</v>
      </c>
      <c r="C5" s="5">
        <f t="shared" si="2"/>
        <v>18</v>
      </c>
      <c r="D5" s="6" t="str">
        <f t="shared" si="3"/>
        <v>FrzFvvdTDcTnmTzdDTTzdvWm</v>
      </c>
      <c r="E5" s="6" t="str">
        <f t="shared" si="4"/>
        <v>jhgVPrhSljSQSPwPjPjPjSVC</v>
      </c>
      <c r="F5" s="6" t="str">
        <f>IFERROR(__xludf.DUMMYFUNCTION("SPLIT($D5, $E5)"),"F")</f>
        <v>F</v>
      </c>
      <c r="G5" s="6" t="str">
        <f>IFERROR(__xludf.DUMMYFUNCTION("""COMPUTED_VALUE"""),"zFvvdTDcTnmTzdDTTzdvWm")</f>
        <v>zFvvdTDcTnmTzdDTTzdvWm</v>
      </c>
    </row>
    <row r="6">
      <c r="A6" s="4" t="s">
        <v>8</v>
      </c>
      <c r="B6" s="5" t="str">
        <f t="shared" si="1"/>
        <v>p</v>
      </c>
      <c r="C6" s="5">
        <f t="shared" si="2"/>
        <v>16</v>
      </c>
      <c r="D6" s="6" t="str">
        <f t="shared" si="3"/>
        <v>sMsGbqGsbbRqRbBMBGRMbLpN</v>
      </c>
      <c r="E6" s="6" t="str">
        <f t="shared" si="4"/>
        <v>SSpjhlQljHVClhjgPjjPhlVp</v>
      </c>
      <c r="F6" s="6" t="str">
        <f>IFERROR(__xludf.DUMMYFUNCTION("SPLIT($D6, $E6)"),"sMsGbqGsbbRqRbBMBGRMbL")</f>
        <v>sMsGbqGsbbRqRbBMBGRMbL</v>
      </c>
      <c r="G6" s="6" t="str">
        <f>IFERROR(__xludf.DUMMYFUNCTION("""COMPUTED_VALUE"""),"N")</f>
        <v>N</v>
      </c>
    </row>
    <row r="7">
      <c r="A7" s="4" t="s">
        <v>9</v>
      </c>
      <c r="B7" s="5" t="str">
        <f t="shared" si="1"/>
        <v>t</v>
      </c>
      <c r="C7" s="5">
        <f t="shared" si="2"/>
        <v>20</v>
      </c>
      <c r="D7" s="6" t="str">
        <f t="shared" si="3"/>
        <v>sNbGtJbMfssN</v>
      </c>
      <c r="E7" s="6" t="str">
        <f t="shared" si="4"/>
        <v>tvcnWFVmnvDd</v>
      </c>
      <c r="F7" s="6" t="str">
        <f>IFERROR(__xludf.DUMMYFUNCTION("SPLIT($D7, $E7)"),"sNbG")</f>
        <v>sNbG</v>
      </c>
      <c r="G7" s="6" t="str">
        <f>IFERROR(__xludf.DUMMYFUNCTION("""COMPUTED_VALUE"""),"JbMfssN")</f>
        <v>JbMfssN</v>
      </c>
    </row>
    <row r="8">
      <c r="A8" s="4" t="s">
        <v>10</v>
      </c>
      <c r="B8" s="5" t="str">
        <f t="shared" si="1"/>
        <v>f</v>
      </c>
      <c r="C8" s="5">
        <f t="shared" si="2"/>
        <v>6</v>
      </c>
      <c r="D8" s="6" t="str">
        <f t="shared" si="3"/>
        <v>TNfmdFJmfd</v>
      </c>
      <c r="E8" s="6" t="str">
        <f t="shared" si="4"/>
        <v>ZMQffVRQVV</v>
      </c>
      <c r="F8" s="6" t="str">
        <f>IFERROR(__xludf.DUMMYFUNCTION("SPLIT($D8, $E8)"),"TN")</f>
        <v>TN</v>
      </c>
      <c r="G8" s="6" t="str">
        <f>IFERROR(__xludf.DUMMYFUNCTION("""COMPUTED_VALUE"""),"mdFJm")</f>
        <v>mdFJm</v>
      </c>
      <c r="H8" s="6" t="str">
        <f>IFERROR(__xludf.DUMMYFUNCTION("""COMPUTED_VALUE"""),"d")</f>
        <v>d</v>
      </c>
    </row>
    <row r="9">
      <c r="A9" s="4" t="s">
        <v>11</v>
      </c>
      <c r="B9" s="5" t="str">
        <f t="shared" si="1"/>
        <v>j</v>
      </c>
      <c r="C9" s="5">
        <f t="shared" si="2"/>
        <v>10</v>
      </c>
      <c r="D9" s="6" t="str">
        <f t="shared" si="3"/>
        <v>jVHBCcDS</v>
      </c>
      <c r="E9" s="6" t="str">
        <f t="shared" si="4"/>
        <v>jWrMZjvg</v>
      </c>
      <c r="F9" s="6" t="str">
        <f>IFERROR(__xludf.DUMMYFUNCTION("SPLIT($D9, $E9)"),"VHBCcDS")</f>
        <v>VHBCcDS</v>
      </c>
    </row>
    <row r="10">
      <c r="A10" s="4" t="s">
        <v>12</v>
      </c>
      <c r="B10" s="5" t="str">
        <f t="shared" si="1"/>
        <v>t</v>
      </c>
      <c r="C10" s="5">
        <f t="shared" si="2"/>
        <v>20</v>
      </c>
      <c r="D10" s="6" t="str">
        <f t="shared" si="3"/>
        <v>SShSbCGpcBtBt</v>
      </c>
      <c r="E10" s="6" t="str">
        <f t="shared" si="4"/>
        <v>wtVLJJddmtLmT</v>
      </c>
      <c r="F10" s="6" t="str">
        <f>IFERROR(__xludf.DUMMYFUNCTION("SPLIT($D10, $E10)"),"SShSbCGpcB")</f>
        <v>SShSbCGpcB</v>
      </c>
      <c r="G10" s="6" t="str">
        <f>IFERROR(__xludf.DUMMYFUNCTION("""COMPUTED_VALUE"""),"B")</f>
        <v>B</v>
      </c>
    </row>
    <row r="11">
      <c r="A11" s="4" t="s">
        <v>13</v>
      </c>
      <c r="B11" s="5" t="str">
        <f t="shared" si="1"/>
        <v>f</v>
      </c>
      <c r="C11" s="5">
        <f t="shared" si="2"/>
        <v>6</v>
      </c>
      <c r="D11" s="6" t="str">
        <f t="shared" si="3"/>
        <v>CtpNftbNWbtS</v>
      </c>
      <c r="E11" s="6" t="str">
        <f t="shared" si="4"/>
        <v>JDHqGZJFLfLr</v>
      </c>
      <c r="F11" s="6" t="str">
        <f>IFERROR(__xludf.DUMMYFUNCTION("SPLIT($D11, $E11)"),"CtpN")</f>
        <v>CtpN</v>
      </c>
      <c r="G11" s="6" t="str">
        <f>IFERROR(__xludf.DUMMYFUNCTION("""COMPUTED_VALUE"""),"tbNWbtS")</f>
        <v>tbNWbtS</v>
      </c>
    </row>
    <row r="12">
      <c r="A12" s="4" t="s">
        <v>14</v>
      </c>
      <c r="B12" s="5" t="str">
        <f t="shared" si="1"/>
        <v>d</v>
      </c>
      <c r="C12" s="5">
        <f t="shared" si="2"/>
        <v>4</v>
      </c>
      <c r="D12" s="6" t="str">
        <f t="shared" si="3"/>
        <v>dPsHlsRBHc</v>
      </c>
      <c r="E12" s="6" t="str">
        <f t="shared" si="4"/>
        <v>ZdqDFDZwwJ</v>
      </c>
      <c r="F12" s="6" t="str">
        <f>IFERROR(__xludf.DUMMYFUNCTION("SPLIT($D12, $E12)"),"PsHlsRBHc")</f>
        <v>PsHlsRBHc</v>
      </c>
    </row>
    <row r="13">
      <c r="A13" s="4" t="s">
        <v>15</v>
      </c>
      <c r="B13" s="5" t="str">
        <f t="shared" si="1"/>
        <v>j</v>
      </c>
      <c r="C13" s="5">
        <f t="shared" si="2"/>
        <v>10</v>
      </c>
      <c r="D13" s="6" t="str">
        <f t="shared" si="3"/>
        <v>snjVlvTPlPjVlQlH</v>
      </c>
      <c r="E13" s="6" t="str">
        <f t="shared" si="4"/>
        <v>WjpSmzgNNzSmtpSm</v>
      </c>
      <c r="F13" s="6" t="str">
        <f>IFERROR(__xludf.DUMMYFUNCTION("SPLIT($D13, $E13)"),"sn")</f>
        <v>sn</v>
      </c>
      <c r="G13" s="6" t="str">
        <f>IFERROR(__xludf.DUMMYFUNCTION("""COMPUTED_VALUE"""),"VlvTPlP")</f>
        <v>VlvTPlP</v>
      </c>
      <c r="H13" s="6" t="str">
        <f>IFERROR(__xludf.DUMMYFUNCTION("""COMPUTED_VALUE"""),"VlQlH")</f>
        <v>VlQlH</v>
      </c>
    </row>
    <row r="14">
      <c r="A14" s="4" t="s">
        <v>16</v>
      </c>
      <c r="B14" s="5" t="str">
        <f t="shared" si="1"/>
        <v>Z</v>
      </c>
      <c r="C14" s="5">
        <f t="shared" si="2"/>
        <v>52</v>
      </c>
      <c r="D14" s="6" t="str">
        <f t="shared" si="3"/>
        <v>qhZtSVqCqTh</v>
      </c>
      <c r="E14" s="6" t="str">
        <f t="shared" si="4"/>
        <v>GcGzZnnfZcB</v>
      </c>
      <c r="F14" s="6" t="str">
        <f>IFERROR(__xludf.DUMMYFUNCTION("SPLIT($D14, $E14)"),"qh")</f>
        <v>qh</v>
      </c>
      <c r="G14" s="6" t="str">
        <f>IFERROR(__xludf.DUMMYFUNCTION("""COMPUTED_VALUE"""),"tSVqCqTh")</f>
        <v>tSVqCqTh</v>
      </c>
    </row>
    <row r="15">
      <c r="A15" s="4" t="s">
        <v>17</v>
      </c>
      <c r="B15" s="5" t="str">
        <f t="shared" si="1"/>
        <v>b</v>
      </c>
      <c r="C15" s="5">
        <f t="shared" si="2"/>
        <v>2</v>
      </c>
      <c r="D15" s="6" t="str">
        <f t="shared" si="3"/>
        <v>WbddWbDwr</v>
      </c>
      <c r="E15" s="6" t="str">
        <f t="shared" si="4"/>
        <v>BzcpzHpBb</v>
      </c>
      <c r="F15" s="6" t="str">
        <f>IFERROR(__xludf.DUMMYFUNCTION("SPLIT($D15, $E15)"),"W")</f>
        <v>W</v>
      </c>
      <c r="G15" s="6" t="str">
        <f>IFERROR(__xludf.DUMMYFUNCTION("""COMPUTED_VALUE"""),"ddW")</f>
        <v>ddW</v>
      </c>
      <c r="H15" s="6" t="str">
        <f>IFERROR(__xludf.DUMMYFUNCTION("""COMPUTED_VALUE"""),"Dwr")</f>
        <v>Dwr</v>
      </c>
    </row>
    <row r="16">
      <c r="A16" s="4" t="s">
        <v>18</v>
      </c>
      <c r="B16" s="5" t="str">
        <f t="shared" si="1"/>
        <v>F</v>
      </c>
      <c r="C16" s="5">
        <f t="shared" si="2"/>
        <v>32</v>
      </c>
      <c r="D16" s="6" t="str">
        <f t="shared" si="3"/>
        <v>DBBMFWRJDrDFWLWl</v>
      </c>
      <c r="E16" s="6" t="str">
        <f t="shared" si="4"/>
        <v>jCqjQjFvtCsqTjqs</v>
      </c>
      <c r="F16" s="6" t="str">
        <f>IFERROR(__xludf.DUMMYFUNCTION("SPLIT($D16, $E16)"),"DBBM")</f>
        <v>DBBM</v>
      </c>
      <c r="G16" s="6" t="str">
        <f>IFERROR(__xludf.DUMMYFUNCTION("""COMPUTED_VALUE"""),"WRJDrD")</f>
        <v>WRJDrD</v>
      </c>
      <c r="H16" s="6" t="str">
        <f>IFERROR(__xludf.DUMMYFUNCTION("""COMPUTED_VALUE"""),"WLWl")</f>
        <v>WLWl</v>
      </c>
    </row>
    <row r="17">
      <c r="A17" s="4" t="s">
        <v>19</v>
      </c>
      <c r="B17" s="5" t="str">
        <f t="shared" si="1"/>
        <v>h</v>
      </c>
      <c r="C17" s="5">
        <f t="shared" si="2"/>
        <v>8</v>
      </c>
      <c r="D17" s="6" t="str">
        <f t="shared" si="3"/>
        <v>vhFTzRzzTmPvbplWF</v>
      </c>
      <c r="E17" s="6" t="str">
        <f t="shared" si="4"/>
        <v>tQttQQZtZhMZqcqSQ</v>
      </c>
      <c r="F17" s="6" t="str">
        <f>IFERROR(__xludf.DUMMYFUNCTION("SPLIT($D17, $E17)"),"v")</f>
        <v>v</v>
      </c>
      <c r="G17" s="6" t="str">
        <f>IFERROR(__xludf.DUMMYFUNCTION("""COMPUTED_VALUE"""),"FTzRzzTmPvbplWF")</f>
        <v>FTzRzzTmPvbplWF</v>
      </c>
    </row>
    <row r="18">
      <c r="A18" s="4" t="s">
        <v>20</v>
      </c>
      <c r="B18" s="5" t="str">
        <f t="shared" si="1"/>
        <v>w</v>
      </c>
      <c r="C18" s="5">
        <f t="shared" si="2"/>
        <v>23</v>
      </c>
      <c r="D18" s="6" t="str">
        <f t="shared" si="3"/>
        <v>fJVCfDfJNCLDwJNG</v>
      </c>
      <c r="E18" s="6" t="str">
        <f t="shared" si="4"/>
        <v>mssZgwqgZcmtgcms</v>
      </c>
      <c r="F18" s="6" t="str">
        <f>IFERROR(__xludf.DUMMYFUNCTION("SPLIT($D18, $E18)"),"fJVCfDfJNCLD")</f>
        <v>fJVCfDfJNCLD</v>
      </c>
      <c r="G18" s="6" t="str">
        <f>IFERROR(__xludf.DUMMYFUNCTION("""COMPUTED_VALUE"""),"JNG")</f>
        <v>JNG</v>
      </c>
    </row>
    <row r="19">
      <c r="A19" s="4" t="s">
        <v>21</v>
      </c>
      <c r="B19" s="5" t="str">
        <f t="shared" si="1"/>
        <v>d</v>
      </c>
      <c r="C19" s="5">
        <f t="shared" si="2"/>
        <v>4</v>
      </c>
      <c r="D19" s="6" t="str">
        <f t="shared" si="3"/>
        <v>VmdVNLHGGVDBdfLCHnLGHn</v>
      </c>
      <c r="E19" s="6" t="str">
        <f t="shared" si="4"/>
        <v>bWpTplWbddRTlzplWPpbFp</v>
      </c>
      <c r="F19" s="6" t="str">
        <f>IFERROR(__xludf.DUMMYFUNCTION("SPLIT($D19, $E19)"),"Vm")</f>
        <v>Vm</v>
      </c>
      <c r="G19" s="6" t="str">
        <f>IFERROR(__xludf.DUMMYFUNCTION("""COMPUTED_VALUE"""),"VNLHGGVDB")</f>
        <v>VNLHGGVDB</v>
      </c>
      <c r="H19" s="6" t="str">
        <f>IFERROR(__xludf.DUMMYFUNCTION("""COMPUTED_VALUE"""),"fLCHnLGHn")</f>
        <v>fLCHnLGHn</v>
      </c>
    </row>
    <row r="20">
      <c r="A20" s="4" t="s">
        <v>22</v>
      </c>
      <c r="B20" s="5" t="str">
        <f t="shared" si="1"/>
        <v>j</v>
      </c>
      <c r="C20" s="5">
        <f t="shared" si="2"/>
        <v>10</v>
      </c>
      <c r="D20" s="6" t="str">
        <f t="shared" si="3"/>
        <v>smwtNVqRjNm</v>
      </c>
      <c r="E20" s="6" t="str">
        <f t="shared" si="4"/>
        <v>ZjZBDSvzSzl</v>
      </c>
      <c r="F20" s="6" t="str">
        <f>IFERROR(__xludf.DUMMYFUNCTION("SPLIT($D20, $E20)"),"smwtNVqR")</f>
        <v>smwtNVqR</v>
      </c>
      <c r="G20" s="6" t="str">
        <f>IFERROR(__xludf.DUMMYFUNCTION("""COMPUTED_VALUE"""),"Nm")</f>
        <v>Nm</v>
      </c>
    </row>
    <row r="21">
      <c r="A21" s="4" t="s">
        <v>23</v>
      </c>
      <c r="B21" s="5" t="str">
        <f t="shared" si="1"/>
        <v>J</v>
      </c>
      <c r="C21" s="5">
        <f t="shared" si="2"/>
        <v>36</v>
      </c>
      <c r="D21" s="6" t="str">
        <f t="shared" si="3"/>
        <v>FnTJFcTTFccCrJGTLncdCCcP</v>
      </c>
      <c r="E21" s="6" t="str">
        <f t="shared" si="4"/>
        <v>JZfBBDSlSJwZDlggSffvgSSf</v>
      </c>
      <c r="F21" s="6" t="str">
        <f>IFERROR(__xludf.DUMMYFUNCTION("SPLIT($D21, $E21)"),"FnT")</f>
        <v>FnT</v>
      </c>
      <c r="G21" s="6" t="str">
        <f>IFERROR(__xludf.DUMMYFUNCTION("""COMPUTED_VALUE"""),"FcTTFccCr")</f>
        <v>FcTTFccCr</v>
      </c>
      <c r="H21" s="6" t="str">
        <f>IFERROR(__xludf.DUMMYFUNCTION("""COMPUTED_VALUE"""),"GTLncdCCcP")</f>
        <v>GTLncdCCcP</v>
      </c>
    </row>
    <row r="22">
      <c r="A22" s="4" t="s">
        <v>24</v>
      </c>
      <c r="B22" s="5" t="str">
        <f t="shared" si="1"/>
        <v>Q</v>
      </c>
      <c r="C22" s="5">
        <f t="shared" si="2"/>
        <v>43</v>
      </c>
      <c r="D22" s="6" t="str">
        <f t="shared" si="3"/>
        <v>FWTFGLFWLCPWrCnFnQW</v>
      </c>
      <c r="E22" s="6" t="str">
        <f t="shared" si="4"/>
        <v>NbQVVwphhmHHbptVsss</v>
      </c>
      <c r="F22" s="6" t="str">
        <f>IFERROR(__xludf.DUMMYFUNCTION("SPLIT($D22, $E22)"),"FWTFGLFWLCPWrCnFn")</f>
        <v>FWTFGLFWLCPWrCnFn</v>
      </c>
      <c r="G22" s="6" t="str">
        <f>IFERROR(__xludf.DUMMYFUNCTION("""COMPUTED_VALUE"""),"W")</f>
        <v>W</v>
      </c>
    </row>
    <row r="23">
      <c r="A23" s="4" t="s">
        <v>25</v>
      </c>
      <c r="B23" s="5" t="str">
        <f t="shared" si="1"/>
        <v>g</v>
      </c>
      <c r="C23" s="5">
        <f t="shared" si="2"/>
        <v>7</v>
      </c>
      <c r="D23" s="6" t="str">
        <f t="shared" si="3"/>
        <v>BrrgrtgfB</v>
      </c>
      <c r="E23" s="6" t="str">
        <f t="shared" si="4"/>
        <v>pPFhhgMWq</v>
      </c>
      <c r="F23" s="6" t="str">
        <f>IFERROR(__xludf.DUMMYFUNCTION("SPLIT($D23, $E23)"),"Brr")</f>
        <v>Brr</v>
      </c>
      <c r="G23" s="6" t="str">
        <f>IFERROR(__xludf.DUMMYFUNCTION("""COMPUTED_VALUE"""),"rt")</f>
        <v>rt</v>
      </c>
      <c r="H23" s="6" t="str">
        <f>IFERROR(__xludf.DUMMYFUNCTION("""COMPUTED_VALUE"""),"fB")</f>
        <v>fB</v>
      </c>
    </row>
    <row r="24">
      <c r="A24" s="4" t="s">
        <v>26</v>
      </c>
      <c r="B24" s="5" t="str">
        <f t="shared" si="1"/>
        <v>G</v>
      </c>
      <c r="C24" s="5">
        <f t="shared" si="2"/>
        <v>33</v>
      </c>
      <c r="D24" s="6" t="str">
        <f t="shared" si="3"/>
        <v>ZGvsvDGClvsSRSc</v>
      </c>
      <c r="E24" s="6" t="str">
        <f t="shared" si="4"/>
        <v>pGBhPphWMPhhTNh</v>
      </c>
      <c r="F24" s="6" t="str">
        <f>IFERROR(__xludf.DUMMYFUNCTION("SPLIT($D24, $E24)"),"Z")</f>
        <v>Z</v>
      </c>
      <c r="G24" s="6" t="str">
        <f>IFERROR(__xludf.DUMMYFUNCTION("""COMPUTED_VALUE"""),"vsvD")</f>
        <v>vsvD</v>
      </c>
      <c r="H24" s="6" t="str">
        <f>IFERROR(__xludf.DUMMYFUNCTION("""COMPUTED_VALUE"""),"ClvsSRSc")</f>
        <v>ClvsSRSc</v>
      </c>
    </row>
    <row r="25">
      <c r="A25" s="4" t="s">
        <v>27</v>
      </c>
      <c r="B25" s="5" t="str">
        <f t="shared" si="1"/>
        <v>d</v>
      </c>
      <c r="C25" s="5">
        <f t="shared" si="2"/>
        <v>4</v>
      </c>
      <c r="D25" s="6" t="str">
        <f t="shared" si="3"/>
        <v>SBSBdBZCc</v>
      </c>
      <c r="E25" s="6" t="str">
        <f t="shared" si="4"/>
        <v>dwHrVQwQr</v>
      </c>
      <c r="F25" s="6" t="str">
        <f>IFERROR(__xludf.DUMMYFUNCTION("SPLIT($D25, $E25)"),"SBSB")</f>
        <v>SBSB</v>
      </c>
      <c r="G25" s="6" t="str">
        <f>IFERROR(__xludf.DUMMYFUNCTION("""COMPUTED_VALUE"""),"BZCc")</f>
        <v>BZCc</v>
      </c>
    </row>
    <row r="26">
      <c r="A26" s="4" t="s">
        <v>28</v>
      </c>
      <c r="B26" s="5" t="str">
        <f t="shared" si="1"/>
        <v>m</v>
      </c>
      <c r="C26" s="5">
        <f t="shared" si="2"/>
        <v>13</v>
      </c>
      <c r="D26" s="6" t="str">
        <f t="shared" si="3"/>
        <v>qmFqdVtqsVdzq</v>
      </c>
      <c r="E26" s="6" t="str">
        <f t="shared" si="4"/>
        <v>GbwMJwGPpmPHM</v>
      </c>
      <c r="F26" s="6" t="str">
        <f>IFERROR(__xludf.DUMMYFUNCTION("SPLIT($D26, $E26)"),"q")</f>
        <v>q</v>
      </c>
      <c r="G26" s="6" t="str">
        <f>IFERROR(__xludf.DUMMYFUNCTION("""COMPUTED_VALUE"""),"FqdVtqsVdzq")</f>
        <v>FqdVtqsVdzq</v>
      </c>
    </row>
    <row r="27">
      <c r="A27" s="4" t="s">
        <v>29</v>
      </c>
      <c r="B27" s="5" t="str">
        <f t="shared" si="1"/>
        <v>f</v>
      </c>
      <c r="C27" s="5">
        <f t="shared" si="2"/>
        <v>6</v>
      </c>
      <c r="D27" s="6" t="str">
        <f t="shared" si="3"/>
        <v>ZjTjLQLLDrrLjcFhlfr</v>
      </c>
      <c r="E27" s="6" t="str">
        <f t="shared" si="4"/>
        <v>GHppfbJwGpMMpGHwRCC</v>
      </c>
      <c r="F27" s="6" t="str">
        <f>IFERROR(__xludf.DUMMYFUNCTION("SPLIT($D27, $E27)"),"ZjTjLQLLDrrLjcFhl")</f>
        <v>ZjTjLQLLDrrLjcFhl</v>
      </c>
      <c r="G27" s="6" t="str">
        <f>IFERROR(__xludf.DUMMYFUNCTION("""COMPUTED_VALUE"""),"r")</f>
        <v>r</v>
      </c>
    </row>
    <row r="28">
      <c r="A28" s="4" t="s">
        <v>30</v>
      </c>
      <c r="B28" s="5" t="str">
        <f t="shared" si="1"/>
        <v>W</v>
      </c>
      <c r="C28" s="5">
        <f t="shared" si="2"/>
        <v>49</v>
      </c>
      <c r="D28" s="6" t="str">
        <f t="shared" si="3"/>
        <v>BTlZjrBBBcLTcDrjBlThWBjB</v>
      </c>
      <c r="E28" s="6" t="str">
        <f t="shared" si="4"/>
        <v>tWNqnSzSnsSdvsFggNnqVVnv</v>
      </c>
      <c r="F28" s="6" t="str">
        <f>IFERROR(__xludf.DUMMYFUNCTION("SPLIT($D28, $E28)"),"BTlZjrBBBcLTcDrjBlTh")</f>
        <v>BTlZjrBBBcLTcDrjBlTh</v>
      </c>
      <c r="G28" s="6" t="str">
        <f>IFERROR(__xludf.DUMMYFUNCTION("""COMPUTED_VALUE"""),"BjB")</f>
        <v>BjB</v>
      </c>
    </row>
    <row r="29">
      <c r="A29" s="4" t="s">
        <v>31</v>
      </c>
      <c r="B29" s="5" t="str">
        <f t="shared" si="1"/>
        <v>J</v>
      </c>
      <c r="C29" s="5">
        <f t="shared" si="2"/>
        <v>36</v>
      </c>
      <c r="D29" s="6" t="str">
        <f t="shared" si="3"/>
        <v>zVvmjGgpcJn</v>
      </c>
      <c r="E29" s="6" t="str">
        <f t="shared" si="4"/>
        <v>bTTTJHRHSRb</v>
      </c>
      <c r="F29" s="6" t="str">
        <f>IFERROR(__xludf.DUMMYFUNCTION("SPLIT($D29, $E29)"),"zVvmjGgpc")</f>
        <v>zVvmjGgpc</v>
      </c>
      <c r="G29" s="6" t="str">
        <f>IFERROR(__xludf.DUMMYFUNCTION("""COMPUTED_VALUE"""),"n")</f>
        <v>n</v>
      </c>
    </row>
    <row r="30">
      <c r="A30" s="4" t="s">
        <v>32</v>
      </c>
      <c r="B30" s="5" t="str">
        <f t="shared" si="1"/>
        <v>Q</v>
      </c>
      <c r="C30" s="5">
        <f t="shared" si="2"/>
        <v>43</v>
      </c>
      <c r="D30" s="6" t="str">
        <f t="shared" si="3"/>
        <v>NPFrFQfCLPrd</v>
      </c>
      <c r="E30" s="6" t="str">
        <f t="shared" si="4"/>
        <v>RlbtQRRvBtHb</v>
      </c>
      <c r="F30" s="6" t="str">
        <f>IFERROR(__xludf.DUMMYFUNCTION("SPLIT($D30, $E30)"),"NPFrF")</f>
        <v>NPFrF</v>
      </c>
      <c r="G30" s="6" t="str">
        <f>IFERROR(__xludf.DUMMYFUNCTION("""COMPUTED_VALUE"""),"fCLPrd")</f>
        <v>fCLPrd</v>
      </c>
    </row>
    <row r="31">
      <c r="A31" s="4" t="s">
        <v>33</v>
      </c>
      <c r="B31" s="5" t="str">
        <f t="shared" si="1"/>
        <v>w</v>
      </c>
      <c r="C31" s="5">
        <f t="shared" si="2"/>
        <v>23</v>
      </c>
      <c r="D31" s="6" t="str">
        <f t="shared" si="3"/>
        <v>frMLqPFMrfrPLCwqqNv</v>
      </c>
      <c r="E31" s="6" t="str">
        <f t="shared" si="4"/>
        <v>jczwwnmwggGmssnmnnm</v>
      </c>
      <c r="F31" s="6" t="str">
        <f>IFERROR(__xludf.DUMMYFUNCTION("SPLIT($D31, $E31)"),"frMLqPFMrfrPLC")</f>
        <v>frMLqPFMrfrPLC</v>
      </c>
      <c r="G31" s="6" t="str">
        <f>IFERROR(__xludf.DUMMYFUNCTION("""COMPUTED_VALUE"""),"qqNv")</f>
        <v>qqNv</v>
      </c>
    </row>
    <row r="32">
      <c r="A32" s="4" t="s">
        <v>34</v>
      </c>
      <c r="B32" s="5" t="str">
        <f t="shared" si="1"/>
        <v>F</v>
      </c>
      <c r="C32" s="5">
        <f t="shared" si="2"/>
        <v>32</v>
      </c>
      <c r="D32" s="6" t="str">
        <f t="shared" si="3"/>
        <v>HbFJhhshsffcvs</v>
      </c>
      <c r="E32" s="6" t="str">
        <f t="shared" si="4"/>
        <v>lmGmLFrQBrlFTG</v>
      </c>
      <c r="F32" s="6" t="str">
        <f>IFERROR(__xludf.DUMMYFUNCTION("SPLIT($D32, $E32)"),"Hb")</f>
        <v>Hb</v>
      </c>
      <c r="G32" s="6" t="str">
        <f>IFERROR(__xludf.DUMMYFUNCTION("""COMPUTED_VALUE"""),"Jhhshsffcvs")</f>
        <v>Jhhshsffcvs</v>
      </c>
    </row>
    <row r="33">
      <c r="A33" s="4" t="s">
        <v>35</v>
      </c>
      <c r="B33" s="5" t="str">
        <f t="shared" si="1"/>
        <v>R</v>
      </c>
      <c r="C33" s="5">
        <f t="shared" si="2"/>
        <v>44</v>
      </c>
      <c r="D33" s="6" t="str">
        <f t="shared" si="3"/>
        <v>jNRPwwPjSPCdCd</v>
      </c>
      <c r="E33" s="6" t="str">
        <f t="shared" si="4"/>
        <v>vRzRBTlRzmGrmB</v>
      </c>
      <c r="F33" s="6" t="str">
        <f>IFERROR(__xludf.DUMMYFUNCTION("SPLIT($D33, $E33)"),"jN")</f>
        <v>jN</v>
      </c>
      <c r="G33" s="6" t="str">
        <f>IFERROR(__xludf.DUMMYFUNCTION("""COMPUTED_VALUE"""),"PwwPjSPCdCd")</f>
        <v>PwwPjSPCdCd</v>
      </c>
    </row>
    <row r="34">
      <c r="A34" s="4" t="s">
        <v>36</v>
      </c>
      <c r="B34" s="5" t="str">
        <f t="shared" si="1"/>
        <v>n</v>
      </c>
      <c r="C34" s="5">
        <f t="shared" si="2"/>
        <v>14</v>
      </c>
      <c r="D34" s="6" t="str">
        <f t="shared" si="3"/>
        <v>nCSWdNjCCPq</v>
      </c>
      <c r="E34" s="6" t="str">
        <f t="shared" si="4"/>
        <v>vtttZnDscth</v>
      </c>
      <c r="F34" s="6" t="str">
        <f>IFERROR(__xludf.DUMMYFUNCTION("SPLIT($D34, $E34)"),"CSWdNjCCPq")</f>
        <v>CSWdNjCCPq</v>
      </c>
    </row>
    <row r="35">
      <c r="A35" s="4" t="s">
        <v>37</v>
      </c>
      <c r="B35" s="5" t="str">
        <f t="shared" si="1"/>
        <v>W</v>
      </c>
      <c r="C35" s="5">
        <f t="shared" si="2"/>
        <v>49</v>
      </c>
      <c r="D35" s="6" t="str">
        <f t="shared" si="3"/>
        <v>ScSrRTPcSSDRWSptWcd</v>
      </c>
      <c r="E35" s="6" t="str">
        <f t="shared" si="4"/>
        <v>mmWGbmGGLmLJvNJNbbJ</v>
      </c>
      <c r="F35" s="6" t="str">
        <f>IFERROR(__xludf.DUMMYFUNCTION("SPLIT($D35, $E35)"),"ScSrRTPcSSDR")</f>
        <v>ScSrRTPcSSDR</v>
      </c>
      <c r="G35" s="6" t="str">
        <f>IFERROR(__xludf.DUMMYFUNCTION("""COMPUTED_VALUE"""),"Spt")</f>
        <v>Spt</v>
      </c>
      <c r="H35" s="6" t="str">
        <f>IFERROR(__xludf.DUMMYFUNCTION("""COMPUTED_VALUE"""),"cd")</f>
        <v>cd</v>
      </c>
    </row>
    <row r="36">
      <c r="A36" s="4" t="s">
        <v>38</v>
      </c>
      <c r="B36" s="5" t="str">
        <f t="shared" si="1"/>
        <v>s</v>
      </c>
      <c r="C36" s="5">
        <f t="shared" si="2"/>
        <v>19</v>
      </c>
      <c r="D36" s="6" t="str">
        <f t="shared" si="3"/>
        <v>flzHjFpZjFfjjgszjlqz</v>
      </c>
      <c r="E36" s="6" t="str">
        <f t="shared" si="4"/>
        <v>JNnnvsmbMmGvJLNNbmJv</v>
      </c>
      <c r="F36" s="6" t="str">
        <f>IFERROR(__xludf.DUMMYFUNCTION("SPLIT($D36, $E36)"),"flzHjFpZjFfjjg")</f>
        <v>flzHjFpZjFfjjg</v>
      </c>
      <c r="G36" s="6" t="str">
        <f>IFERROR(__xludf.DUMMYFUNCTION("""COMPUTED_VALUE"""),"zjlqz")</f>
        <v>zjlqz</v>
      </c>
    </row>
    <row r="37">
      <c r="A37" s="4" t="s">
        <v>39</v>
      </c>
      <c r="B37" s="5" t="str">
        <f t="shared" si="1"/>
        <v>V</v>
      </c>
      <c r="C37" s="5">
        <f t="shared" si="2"/>
        <v>48</v>
      </c>
      <c r="D37" s="6" t="str">
        <f t="shared" si="3"/>
        <v>jFZFVpffpVlqfQhg</v>
      </c>
      <c r="E37" s="6" t="str">
        <f t="shared" si="4"/>
        <v>tTwcTVtrTcRBwBTD</v>
      </c>
      <c r="F37" s="6" t="str">
        <f>IFERROR(__xludf.DUMMYFUNCTION("SPLIT($D37, $E37)"),"jFZF")</f>
        <v>jFZF</v>
      </c>
      <c r="G37" s="6" t="str">
        <f>IFERROR(__xludf.DUMMYFUNCTION("""COMPUTED_VALUE"""),"pffp")</f>
        <v>pffp</v>
      </c>
      <c r="H37" s="6" t="str">
        <f>IFERROR(__xludf.DUMMYFUNCTION("""COMPUTED_VALUE"""),"lqfQhg")</f>
        <v>lqfQhg</v>
      </c>
    </row>
    <row r="38">
      <c r="A38" s="4" t="s">
        <v>40</v>
      </c>
      <c r="B38" s="5" t="str">
        <f t="shared" si="1"/>
        <v>S</v>
      </c>
      <c r="C38" s="5">
        <f t="shared" si="2"/>
        <v>45</v>
      </c>
      <c r="D38" s="6" t="str">
        <f t="shared" si="3"/>
        <v>rHrdGSMS</v>
      </c>
      <c r="E38" s="6" t="str">
        <f t="shared" si="4"/>
        <v>SbZbjShj</v>
      </c>
      <c r="F38" s="6" t="str">
        <f>IFERROR(__xludf.DUMMYFUNCTION("SPLIT($D38, $E38)"),"rHrdG")</f>
        <v>rHrdG</v>
      </c>
      <c r="G38" s="6" t="str">
        <f>IFERROR(__xludf.DUMMYFUNCTION("""COMPUTED_VALUE"""),"M")</f>
        <v>M</v>
      </c>
    </row>
    <row r="39">
      <c r="A39" s="4" t="s">
        <v>41</v>
      </c>
      <c r="B39" s="5" t="str">
        <f t="shared" si="1"/>
        <v>t</v>
      </c>
      <c r="C39" s="5">
        <f t="shared" si="2"/>
        <v>20</v>
      </c>
      <c r="D39" s="6" t="str">
        <f t="shared" si="3"/>
        <v>qZfDBBvllvvWLtq</v>
      </c>
      <c r="E39" s="6" t="str">
        <f t="shared" si="4"/>
        <v>bbQwhJjbtwbnQgN</v>
      </c>
      <c r="F39" s="6" t="str">
        <f>IFERROR(__xludf.DUMMYFUNCTION("SPLIT($D39, $E39)"),"qZfDBBvllvvWL")</f>
        <v>qZfDBBvllvvWL</v>
      </c>
      <c r="G39" s="6" t="str">
        <f>IFERROR(__xludf.DUMMYFUNCTION("""COMPUTED_VALUE"""),"q")</f>
        <v>q</v>
      </c>
    </row>
    <row r="40">
      <c r="A40" s="4" t="s">
        <v>42</v>
      </c>
      <c r="B40" s="5" t="str">
        <f t="shared" si="1"/>
        <v>C</v>
      </c>
      <c r="C40" s="5">
        <f t="shared" si="2"/>
        <v>29</v>
      </c>
      <c r="D40" s="6" t="str">
        <f t="shared" si="3"/>
        <v>WzWlzZmLWBLZLzCz</v>
      </c>
      <c r="E40" s="6" t="str">
        <f t="shared" si="4"/>
        <v>rHMVcRrMRFRCCccF</v>
      </c>
      <c r="F40" s="6" t="str">
        <f>IFERROR(__xludf.DUMMYFUNCTION("SPLIT($D40, $E40)"),"WzWlzZmLWBLZLz")</f>
        <v>WzWlzZmLWBLZLz</v>
      </c>
      <c r="G40" s="6" t="str">
        <f>IFERROR(__xludf.DUMMYFUNCTION("""COMPUTED_VALUE"""),"z")</f>
        <v>z</v>
      </c>
    </row>
    <row r="41">
      <c r="A41" s="4" t="s">
        <v>43</v>
      </c>
      <c r="B41" s="5" t="str">
        <f t="shared" si="1"/>
        <v>B</v>
      </c>
      <c r="C41" s="5">
        <f t="shared" si="2"/>
        <v>28</v>
      </c>
      <c r="D41" s="6" t="str">
        <f t="shared" si="3"/>
        <v>BzdplppDlBBr</v>
      </c>
      <c r="E41" s="6" t="str">
        <f t="shared" si="4"/>
        <v>qWnjFMBWqNWq</v>
      </c>
      <c r="F41" s="6" t="str">
        <f>IFERROR(__xludf.DUMMYFUNCTION("SPLIT($D41, $E41)"),"zdplppDl")</f>
        <v>zdplppDl</v>
      </c>
      <c r="G41" s="6" t="str">
        <f>IFERROR(__xludf.DUMMYFUNCTION("""COMPUTED_VALUE"""),"r")</f>
        <v>r</v>
      </c>
    </row>
    <row r="42">
      <c r="A42" s="4" t="s">
        <v>44</v>
      </c>
      <c r="B42" s="5" t="str">
        <f t="shared" si="1"/>
        <v>P</v>
      </c>
      <c r="C42" s="5">
        <f t="shared" si="2"/>
        <v>42</v>
      </c>
      <c r="D42" s="6" t="str">
        <f t="shared" si="3"/>
        <v>whZhZSSHhhVSrvSgHPvgv</v>
      </c>
      <c r="E42" s="6" t="str">
        <f t="shared" si="4"/>
        <v>jnFTPsFFnnNTcjTFnTTsc</v>
      </c>
      <c r="F42" s="6" t="str">
        <f>IFERROR(__xludf.DUMMYFUNCTION("SPLIT($D42, $E42)"),"whZhZSSHhhVSrvSgH")</f>
        <v>whZhZSSHhhVSrvSgH</v>
      </c>
      <c r="G42" s="6" t="str">
        <f>IFERROR(__xludf.DUMMYFUNCTION("""COMPUTED_VALUE"""),"vgv")</f>
        <v>vgv</v>
      </c>
    </row>
    <row r="43">
      <c r="A43" s="4" t="s">
        <v>45</v>
      </c>
      <c r="B43" s="5" t="str">
        <f t="shared" si="1"/>
        <v>t</v>
      </c>
      <c r="C43" s="5">
        <f t="shared" si="2"/>
        <v>20</v>
      </c>
      <c r="D43" s="6" t="str">
        <f t="shared" si="3"/>
        <v>HLCwVSfZLffSHhLvwt</v>
      </c>
      <c r="E43" s="6" t="str">
        <f t="shared" si="4"/>
        <v>QbJbrdGlRRrGdmpztG</v>
      </c>
      <c r="F43" s="6" t="str">
        <f>IFERROR(__xludf.DUMMYFUNCTION("SPLIT($D43, $E43)"),"HLCwVSfZLffSHhLvw")</f>
        <v>HLCwVSfZLffSHhLvw</v>
      </c>
    </row>
    <row r="44">
      <c r="A44" s="4" t="s">
        <v>46</v>
      </c>
      <c r="B44" s="5" t="str">
        <f t="shared" si="1"/>
        <v>N</v>
      </c>
      <c r="C44" s="5">
        <f t="shared" si="2"/>
        <v>40</v>
      </c>
      <c r="D44" s="6" t="str">
        <f t="shared" si="3"/>
        <v>grDFfDlfCftCzCfNztclNFr</v>
      </c>
      <c r="E44" s="6" t="str">
        <f t="shared" si="4"/>
        <v>BNQjbZjJjjPPVsjNvsbvPsj</v>
      </c>
      <c r="F44" s="6" t="str">
        <f>IFERROR(__xludf.DUMMYFUNCTION("SPLIT($D44, $E44)"),"grDFfDlfCftCzCf")</f>
        <v>grDFfDlfCftCzCf</v>
      </c>
      <c r="G44" s="6" t="str">
        <f>IFERROR(__xludf.DUMMYFUNCTION("""COMPUTED_VALUE"""),"ztcl")</f>
        <v>ztcl</v>
      </c>
      <c r="H44" s="6" t="str">
        <f>IFERROR(__xludf.DUMMYFUNCTION("""COMPUTED_VALUE"""),"Fr")</f>
        <v>Fr</v>
      </c>
    </row>
    <row r="45">
      <c r="A45" s="4" t="s">
        <v>47</v>
      </c>
      <c r="B45" s="5" t="str">
        <f t="shared" si="1"/>
        <v>G</v>
      </c>
      <c r="C45" s="5">
        <f t="shared" si="2"/>
        <v>33</v>
      </c>
      <c r="D45" s="6" t="str">
        <f t="shared" si="3"/>
        <v>HwwTpGpRwMdpHWh</v>
      </c>
      <c r="E45" s="6" t="str">
        <f t="shared" si="4"/>
        <v>vjzVsPJjJGVvVZs</v>
      </c>
      <c r="F45" s="6" t="str">
        <f>IFERROR(__xludf.DUMMYFUNCTION("SPLIT($D45, $E45)"),"HwwTp")</f>
        <v>HwwTp</v>
      </c>
      <c r="G45" s="6" t="str">
        <f>IFERROR(__xludf.DUMMYFUNCTION("""COMPUTED_VALUE"""),"pRwMdpHWh")</f>
        <v>pRwMdpHWh</v>
      </c>
    </row>
    <row r="46">
      <c r="A46" s="4" t="s">
        <v>48</v>
      </c>
      <c r="B46" s="5" t="str">
        <f t="shared" si="1"/>
        <v>S</v>
      </c>
      <c r="C46" s="5">
        <f t="shared" si="2"/>
        <v>45</v>
      </c>
      <c r="D46" s="6" t="str">
        <f t="shared" si="3"/>
        <v>ShphRpwzMWdpHdwWHwMpnHw</v>
      </c>
      <c r="E46" s="6" t="str">
        <f t="shared" si="4"/>
        <v>LDmmgcLCCDtLDCCSlcgcfCD</v>
      </c>
      <c r="F46" s="6" t="str">
        <f>IFERROR(__xludf.DUMMYFUNCTION("SPLIT($D46, $E46)"),"hphRpwzMWdpHdwWHwMpnHw")</f>
        <v>hphRpwzMWdpHdwWHwMpnHw</v>
      </c>
    </row>
    <row r="47">
      <c r="A47" s="4" t="s">
        <v>49</v>
      </c>
      <c r="B47" s="5" t="str">
        <f t="shared" si="1"/>
        <v>v</v>
      </c>
      <c r="C47" s="5">
        <f t="shared" si="2"/>
        <v>22</v>
      </c>
      <c r="D47" s="6" t="str">
        <f t="shared" si="3"/>
        <v>ccqqLLqCqTSlZMLQMllZTvnN</v>
      </c>
      <c r="E47" s="6" t="str">
        <f t="shared" si="4"/>
        <v>fjddttmmDpRJjvhfpfthRmdf</v>
      </c>
      <c r="F47" s="6" t="str">
        <f>IFERROR(__xludf.DUMMYFUNCTION("SPLIT($D47, $E47)"),"ccqqLLqCqTSlZMLQMllZT")</f>
        <v>ccqqLLqCqTSlZMLQMllZT</v>
      </c>
      <c r="G47" s="6" t="str">
        <f>IFERROR(__xludf.DUMMYFUNCTION("""COMPUTED_VALUE"""),"nN")</f>
        <v>nN</v>
      </c>
    </row>
    <row r="48">
      <c r="A48" s="4" t="s">
        <v>50</v>
      </c>
      <c r="B48" s="5" t="str">
        <f t="shared" si="1"/>
        <v>P</v>
      </c>
      <c r="C48" s="5">
        <f t="shared" si="2"/>
        <v>42</v>
      </c>
      <c r="D48" s="6" t="str">
        <f t="shared" si="3"/>
        <v>rbVssWwggFrGsWzPbVFG</v>
      </c>
      <c r="E48" s="6" t="str">
        <f t="shared" si="4"/>
        <v>JpftQRPDmQDpdPmdJmfR</v>
      </c>
      <c r="F48" s="6" t="str">
        <f>IFERROR(__xludf.DUMMYFUNCTION("SPLIT($D48, $E48)"),"rbVssWwggFrGsWz")</f>
        <v>rbVssWwggFrGsWz</v>
      </c>
      <c r="G48" s="6" t="str">
        <f>IFERROR(__xludf.DUMMYFUNCTION("""COMPUTED_VALUE"""),"bVFG")</f>
        <v>bVFG</v>
      </c>
    </row>
    <row r="49">
      <c r="A49" s="4" t="s">
        <v>51</v>
      </c>
      <c r="B49" s="5" t="str">
        <f t="shared" si="1"/>
        <v>B</v>
      </c>
      <c r="C49" s="5">
        <f t="shared" si="2"/>
        <v>28</v>
      </c>
      <c r="D49" s="6" t="str">
        <f t="shared" si="3"/>
        <v>bBHWWHzWHWWHrsVbsFgwbF</v>
      </c>
      <c r="E49" s="6" t="str">
        <f t="shared" si="4"/>
        <v>qqMLTnBclTMMSnLnqLqMQZ</v>
      </c>
      <c r="F49" s="6" t="str">
        <f>IFERROR(__xludf.DUMMYFUNCTION("SPLIT($D49, $E49)"),"b")</f>
        <v>b</v>
      </c>
      <c r="G49" s="6" t="str">
        <f>IFERROR(__xludf.DUMMYFUNCTION("""COMPUTED_VALUE"""),"HWWHzWHWWHrsVbsFgwbF")</f>
        <v>HWWHzWHWWHrsVbsFgwbF</v>
      </c>
    </row>
    <row r="50">
      <c r="A50" s="4" t="s">
        <v>52</v>
      </c>
      <c r="B50" s="5" t="str">
        <f t="shared" si="1"/>
        <v>c</v>
      </c>
      <c r="C50" s="5">
        <f t="shared" si="2"/>
        <v>3</v>
      </c>
      <c r="D50" s="6" t="str">
        <f t="shared" si="3"/>
        <v>CcSPGCCPrdPtdj</v>
      </c>
      <c r="E50" s="6" t="str">
        <f t="shared" si="4"/>
        <v>csBLDghbVLhqDl</v>
      </c>
      <c r="F50" s="6" t="str">
        <f>IFERROR(__xludf.DUMMYFUNCTION("SPLIT($D50, $E50)"),"C")</f>
        <v>C</v>
      </c>
      <c r="G50" s="6" t="str">
        <f>IFERROR(__xludf.DUMMYFUNCTION("""COMPUTED_VALUE"""),"SPGCCPrdPtdj")</f>
        <v>SPGCCPrdPtdj</v>
      </c>
    </row>
    <row r="51">
      <c r="A51" s="4" t="s">
        <v>53</v>
      </c>
      <c r="B51" s="5" t="str">
        <f t="shared" si="1"/>
        <v>w</v>
      </c>
      <c r="C51" s="5">
        <f t="shared" si="2"/>
        <v>23</v>
      </c>
      <c r="D51" s="6" t="str">
        <f t="shared" si="3"/>
        <v>vMJwTHzPvz</v>
      </c>
      <c r="E51" s="6" t="str">
        <f t="shared" si="4"/>
        <v>VwqBBDblls</v>
      </c>
      <c r="F51" s="6" t="str">
        <f>IFERROR(__xludf.DUMMYFUNCTION("SPLIT($D51, $E51)"),"vMJ")</f>
        <v>vMJ</v>
      </c>
      <c r="G51" s="6" t="str">
        <f>IFERROR(__xludf.DUMMYFUNCTION("""COMPUTED_VALUE"""),"THzPvz")</f>
        <v>THzPvz</v>
      </c>
    </row>
    <row r="52">
      <c r="A52" s="4" t="s">
        <v>54</v>
      </c>
      <c r="B52" s="5" t="str">
        <f t="shared" si="1"/>
        <v>f</v>
      </c>
      <c r="C52" s="5">
        <f t="shared" si="2"/>
        <v>6</v>
      </c>
      <c r="D52" s="6" t="str">
        <f t="shared" si="3"/>
        <v>QNvMFfRMJHPZH</v>
      </c>
      <c r="E52" s="6" t="str">
        <f t="shared" si="4"/>
        <v>jnfWmdftSjSnp</v>
      </c>
      <c r="F52" s="6" t="str">
        <f>IFERROR(__xludf.DUMMYFUNCTION("SPLIT($D52, $E52)"),"QNvMF")</f>
        <v>QNvMF</v>
      </c>
      <c r="G52" s="6" t="str">
        <f>IFERROR(__xludf.DUMMYFUNCTION("""COMPUTED_VALUE"""),"RMJHPZH")</f>
        <v>RMJHPZH</v>
      </c>
    </row>
    <row r="53">
      <c r="A53" s="4" t="s">
        <v>55</v>
      </c>
      <c r="B53" s="5" t="str">
        <f t="shared" si="1"/>
        <v>b</v>
      </c>
      <c r="C53" s="5">
        <f t="shared" si="2"/>
        <v>2</v>
      </c>
      <c r="D53" s="6" t="str">
        <f t="shared" si="3"/>
        <v>dnBCPhhBCrQfChdb</v>
      </c>
      <c r="E53" s="6" t="str">
        <f t="shared" si="4"/>
        <v>NVGLszzDzVDsTbWT</v>
      </c>
      <c r="F53" s="6" t="str">
        <f>IFERROR(__xludf.DUMMYFUNCTION("SPLIT($D53, $E53)"),"dnBCPhhBCrQfChd")</f>
        <v>dnBCPhhBCrQfChd</v>
      </c>
    </row>
    <row r="54">
      <c r="A54" s="4" t="s">
        <v>56</v>
      </c>
      <c r="B54" s="5" t="str">
        <f t="shared" si="1"/>
        <v>q</v>
      </c>
      <c r="C54" s="5">
        <f t="shared" si="2"/>
        <v>17</v>
      </c>
      <c r="D54" s="6" t="str">
        <f t="shared" si="3"/>
        <v>HgcJgpppPqqHwPwJSc</v>
      </c>
      <c r="E54" s="6" t="str">
        <f t="shared" si="4"/>
        <v>zVzDssNNVWTtqVVGts</v>
      </c>
      <c r="F54" s="6" t="str">
        <f>IFERROR(__xludf.DUMMYFUNCTION("SPLIT($D54, $E54)"),"HgcJgpppP")</f>
        <v>HgcJgpppP</v>
      </c>
      <c r="G54" s="6" t="str">
        <f>IFERROR(__xludf.DUMMYFUNCTION("""COMPUTED_VALUE"""),"HwPwJSc")</f>
        <v>HwPwJSc</v>
      </c>
    </row>
    <row r="55">
      <c r="A55" s="4" t="s">
        <v>57</v>
      </c>
      <c r="B55" s="5" t="str">
        <f t="shared" si="1"/>
        <v>j</v>
      </c>
      <c r="C55" s="5">
        <f t="shared" si="2"/>
        <v>10</v>
      </c>
      <c r="D55" s="6" t="str">
        <f t="shared" si="3"/>
        <v>JHRFpjFccplcRwPJpHPScpMP</v>
      </c>
      <c r="E55" s="6" t="str">
        <f t="shared" si="4"/>
        <v>QmCdBQQfQjjhCfBCrQQvdmnn</v>
      </c>
      <c r="F55" s="6" t="str">
        <f>IFERROR(__xludf.DUMMYFUNCTION("SPLIT($D55, $E55)"),"JHRFp")</f>
        <v>JHRFp</v>
      </c>
      <c r="G55" s="6" t="str">
        <f>IFERROR(__xludf.DUMMYFUNCTION("""COMPUTED_VALUE"""),"FccplcRwPJpHPScpMP")</f>
        <v>FccplcRwPJpHPScpMP</v>
      </c>
    </row>
    <row r="56">
      <c r="A56" s="4" t="s">
        <v>58</v>
      </c>
      <c r="B56" s="5" t="str">
        <f t="shared" si="1"/>
        <v>Q</v>
      </c>
      <c r="C56" s="5">
        <f t="shared" si="2"/>
        <v>43</v>
      </c>
      <c r="D56" s="6" t="str">
        <f t="shared" si="3"/>
        <v>rQGmVRLRbDRHmmZLGBGVLHBV</v>
      </c>
      <c r="E56" s="6" t="str">
        <f t="shared" si="4"/>
        <v>FspSstWWWNJcsgpQTSsNppJS</v>
      </c>
      <c r="F56" s="6" t="str">
        <f>IFERROR(__xludf.DUMMYFUNCTION("SPLIT($D56, $E56)"),"r")</f>
        <v>r</v>
      </c>
      <c r="G56" s="6" t="str">
        <f>IFERROR(__xludf.DUMMYFUNCTION("""COMPUTED_VALUE"""),"GmVRLRbDRHmmZLGBGVLHBV")</f>
        <v>GmVRLRbDRHmmZLGBGVLHBV</v>
      </c>
    </row>
    <row r="57">
      <c r="A57" s="4" t="s">
        <v>59</v>
      </c>
      <c r="B57" s="5" t="str">
        <f t="shared" si="1"/>
        <v>C</v>
      </c>
      <c r="C57" s="5">
        <f t="shared" si="2"/>
        <v>29</v>
      </c>
      <c r="D57" s="6" t="str">
        <f t="shared" si="3"/>
        <v>qlldhPdfCgn</v>
      </c>
      <c r="E57" s="6" t="str">
        <f t="shared" si="4"/>
        <v>spJFWCFsFNT</v>
      </c>
      <c r="F57" s="6" t="str">
        <f>IFERROR(__xludf.DUMMYFUNCTION("SPLIT($D57, $E57)"),"qlldhPdf")</f>
        <v>qlldhPdf</v>
      </c>
      <c r="G57" s="6" t="str">
        <f>IFERROR(__xludf.DUMMYFUNCTION("""COMPUTED_VALUE"""),"gn")</f>
        <v>gn</v>
      </c>
    </row>
    <row r="58">
      <c r="A58" s="4" t="s">
        <v>60</v>
      </c>
      <c r="B58" s="5" t="str">
        <f t="shared" si="1"/>
        <v>j</v>
      </c>
      <c r="C58" s="5">
        <f t="shared" si="2"/>
        <v>10</v>
      </c>
      <c r="D58" s="6" t="str">
        <f t="shared" si="3"/>
        <v>jMMzwndfhnwPfqPMjgjM</v>
      </c>
      <c r="E58" s="6" t="str">
        <f t="shared" si="4"/>
        <v>VBrGBmrHDHLZbjRGHbHj</v>
      </c>
      <c r="F58" s="6" t="str">
        <f>IFERROR(__xludf.DUMMYFUNCTION("SPLIT($D58, $E58)"),"MMzwndfhnwPfqPM")</f>
        <v>MMzwndfhnwPfqPM</v>
      </c>
      <c r="G58" s="6" t="str">
        <f>IFERROR(__xludf.DUMMYFUNCTION("""COMPUTED_VALUE"""),"g")</f>
        <v>g</v>
      </c>
      <c r="H58" s="6" t="str">
        <f>IFERROR(__xludf.DUMMYFUNCTION("""COMPUTED_VALUE"""),"M")</f>
        <v>M</v>
      </c>
    </row>
    <row r="59">
      <c r="A59" s="4" t="s">
        <v>61</v>
      </c>
      <c r="B59" s="5" t="str">
        <f t="shared" si="1"/>
        <v>S</v>
      </c>
      <c r="C59" s="5">
        <f t="shared" si="2"/>
        <v>45</v>
      </c>
      <c r="D59" s="6" t="str">
        <f t="shared" si="3"/>
        <v>wzpZfzHRSRfzgHfffZww</v>
      </c>
      <c r="E59" s="6" t="str">
        <f t="shared" si="4"/>
        <v>StCtSrBhBBCTrtFhhBFG</v>
      </c>
      <c r="F59" s="6" t="str">
        <f>IFERROR(__xludf.DUMMYFUNCTION("SPLIT($D59, $E59)"),"wzpZfzHR")</f>
        <v>wzpZfzHR</v>
      </c>
      <c r="G59" s="6" t="str">
        <f>IFERROR(__xludf.DUMMYFUNCTION("""COMPUTED_VALUE"""),"RfzgHfffZww")</f>
        <v>RfzgHfffZww</v>
      </c>
    </row>
    <row r="60">
      <c r="A60" s="4" t="s">
        <v>62</v>
      </c>
      <c r="B60" s="5" t="str">
        <f t="shared" si="1"/>
        <v>W</v>
      </c>
      <c r="C60" s="5">
        <f t="shared" si="2"/>
        <v>49</v>
      </c>
      <c r="D60" s="6" t="str">
        <f t="shared" si="3"/>
        <v>QPjQQQDcDWJNFW</v>
      </c>
      <c r="E60" s="6" t="str">
        <f t="shared" si="4"/>
        <v>trtWrGmTCMtmBW</v>
      </c>
      <c r="F60" s="6" t="str">
        <f>IFERROR(__xludf.DUMMYFUNCTION("SPLIT($D60, $E60)"),"QPjQQQDcD")</f>
        <v>QPjQQQDcD</v>
      </c>
      <c r="G60" s="6" t="str">
        <f>IFERROR(__xludf.DUMMYFUNCTION("""COMPUTED_VALUE"""),"JNF")</f>
        <v>JNF</v>
      </c>
    </row>
    <row r="61">
      <c r="A61" s="4" t="s">
        <v>63</v>
      </c>
      <c r="B61" s="5" t="str">
        <f t="shared" si="1"/>
        <v>l</v>
      </c>
      <c r="C61" s="5">
        <f t="shared" si="2"/>
        <v>12</v>
      </c>
      <c r="D61" s="6" t="str">
        <f t="shared" si="3"/>
        <v>lDvvDQcdjQcQLvlD</v>
      </c>
      <c r="E61" s="6" t="str">
        <f t="shared" si="4"/>
        <v>wnpFgbbznZZglZsl</v>
      </c>
      <c r="F61" s="6" t="str">
        <f>IFERROR(__xludf.DUMMYFUNCTION("SPLIT($D61, $E61)"),"DvvDQcdjQcQLv")</f>
        <v>DvvDQcdjQcQLv</v>
      </c>
      <c r="G61" s="6" t="str">
        <f>IFERROR(__xludf.DUMMYFUNCTION("""COMPUTED_VALUE"""),"D")</f>
        <v>D</v>
      </c>
    </row>
    <row r="62">
      <c r="A62" s="4" t="s">
        <v>64</v>
      </c>
      <c r="B62" s="5" t="str">
        <f t="shared" si="1"/>
        <v>V</v>
      </c>
      <c r="C62" s="5">
        <f t="shared" si="2"/>
        <v>48</v>
      </c>
      <c r="D62" s="6" t="str">
        <f t="shared" si="3"/>
        <v>RfMFTMFrVrSRFPlFSfVl</v>
      </c>
      <c r="E62" s="6" t="str">
        <f t="shared" si="4"/>
        <v>HpLqgzpHBLzHBBVzVpHG</v>
      </c>
      <c r="F62" s="6" t="str">
        <f>IFERROR(__xludf.DUMMYFUNCTION("SPLIT($D62, $E62)"),"RfMFTMFr")</f>
        <v>RfMFTMFr</v>
      </c>
      <c r="G62" s="6" t="str">
        <f>IFERROR(__xludf.DUMMYFUNCTION("""COMPUTED_VALUE"""),"rSRFPlFSf")</f>
        <v>rSRFPlFSf</v>
      </c>
      <c r="H62" s="6" t="str">
        <f>IFERROR(__xludf.DUMMYFUNCTION("""COMPUTED_VALUE"""),"l")</f>
        <v>l</v>
      </c>
    </row>
    <row r="63">
      <c r="A63" s="4" t="s">
        <v>65</v>
      </c>
      <c r="B63" s="5" t="str">
        <f t="shared" si="1"/>
        <v>m</v>
      </c>
      <c r="C63" s="5">
        <f t="shared" si="2"/>
        <v>13</v>
      </c>
      <c r="D63" s="6" t="str">
        <f t="shared" si="3"/>
        <v>CchbhcwdmdJmwJJt</v>
      </c>
      <c r="E63" s="6" t="str">
        <f t="shared" si="4"/>
        <v>GgnqzppLmGGBQqQp</v>
      </c>
      <c r="F63" s="6" t="str">
        <f>IFERROR(__xludf.DUMMYFUNCTION("SPLIT($D63, $E63)"),"Cchbhcwd")</f>
        <v>Cchbhcwd</v>
      </c>
      <c r="G63" s="6" t="str">
        <f>IFERROR(__xludf.DUMMYFUNCTION("""COMPUTED_VALUE"""),"dJ")</f>
        <v>dJ</v>
      </c>
      <c r="H63" s="6" t="str">
        <f>IFERROR(__xludf.DUMMYFUNCTION("""COMPUTED_VALUE"""),"wJJt")</f>
        <v>wJJt</v>
      </c>
    </row>
    <row r="64">
      <c r="A64" s="4" t="s">
        <v>66</v>
      </c>
      <c r="B64" s="5" t="str">
        <f t="shared" si="1"/>
        <v>s</v>
      </c>
      <c r="C64" s="5">
        <f t="shared" si="2"/>
        <v>19</v>
      </c>
      <c r="D64" s="6" t="str">
        <f t="shared" si="3"/>
        <v>hCsstCJwL</v>
      </c>
      <c r="E64" s="6" t="str">
        <f t="shared" si="4"/>
        <v>vMRvsZsTR</v>
      </c>
      <c r="F64" s="6" t="str">
        <f>IFERROR(__xludf.DUMMYFUNCTION("SPLIT($D64, $E64)"),"hC")</f>
        <v>hC</v>
      </c>
      <c r="G64" s="6" t="str">
        <f>IFERROR(__xludf.DUMMYFUNCTION("""COMPUTED_VALUE"""),"tCJwL")</f>
        <v>tCJwL</v>
      </c>
    </row>
    <row r="65">
      <c r="A65" s="4" t="s">
        <v>67</v>
      </c>
      <c r="B65" s="5" t="str">
        <f t="shared" si="1"/>
        <v>l</v>
      </c>
      <c r="C65" s="5">
        <f t="shared" si="2"/>
        <v>12</v>
      </c>
      <c r="D65" s="6" t="str">
        <f t="shared" si="3"/>
        <v>fQlfMlNClQ</v>
      </c>
      <c r="E65" s="6" t="str">
        <f t="shared" si="4"/>
        <v>hhZhrlWrWw</v>
      </c>
      <c r="F65" s="6" t="str">
        <f>IFERROR(__xludf.DUMMYFUNCTION("SPLIT($D65, $E65)"),"fQ")</f>
        <v>fQ</v>
      </c>
      <c r="G65" s="6" t="str">
        <f>IFERROR(__xludf.DUMMYFUNCTION("""COMPUTED_VALUE"""),"fM")</f>
        <v>fM</v>
      </c>
      <c r="H65" s="6" t="str">
        <f>IFERROR(__xludf.DUMMYFUNCTION("""COMPUTED_VALUE"""),"NC")</f>
        <v>NC</v>
      </c>
      <c r="I65" s="6" t="str">
        <f>IFERROR(__xludf.DUMMYFUNCTION("""COMPUTED_VALUE"""),"Q")</f>
        <v>Q</v>
      </c>
    </row>
    <row r="66">
      <c r="A66" s="4" t="s">
        <v>68</v>
      </c>
      <c r="B66" s="5" t="str">
        <f t="shared" si="1"/>
        <v>j</v>
      </c>
      <c r="C66" s="5">
        <f t="shared" si="2"/>
        <v>10</v>
      </c>
      <c r="D66" s="6" t="str">
        <f t="shared" si="3"/>
        <v>njDbnTDTB</v>
      </c>
      <c r="E66" s="6" t="str">
        <f t="shared" si="4"/>
        <v>tGjmrGvSh</v>
      </c>
      <c r="F66" s="6" t="str">
        <f>IFERROR(__xludf.DUMMYFUNCTION("SPLIT($D66, $E66)"),"n")</f>
        <v>n</v>
      </c>
      <c r="G66" s="6" t="str">
        <f>IFERROR(__xludf.DUMMYFUNCTION("""COMPUTED_VALUE"""),"DbnTDTB")</f>
        <v>DbnTDTB</v>
      </c>
    </row>
    <row r="67">
      <c r="A67" s="4" t="s">
        <v>69</v>
      </c>
      <c r="B67" s="5" t="str">
        <f t="shared" si="1"/>
        <v>s</v>
      </c>
      <c r="C67" s="5">
        <f t="shared" si="2"/>
        <v>19</v>
      </c>
      <c r="D67" s="6" t="str">
        <f t="shared" si="3"/>
        <v>bgshBdBcDbTTdnnnTqcqLgq</v>
      </c>
      <c r="E67" s="6" t="str">
        <f t="shared" si="4"/>
        <v>fpfQppCsCMsHHVVpHHNCHFF</v>
      </c>
      <c r="F67" s="6" t="str">
        <f>IFERROR(__xludf.DUMMYFUNCTION("SPLIT($D67, $E67)"),"bg")</f>
        <v>bg</v>
      </c>
      <c r="G67" s="6" t="str">
        <f>IFERROR(__xludf.DUMMYFUNCTION("""COMPUTED_VALUE"""),"hBdBcDbTTdnnnTqcqLgq")</f>
        <v>hBdBcDbTTdnnnTqcqLgq</v>
      </c>
    </row>
    <row r="68">
      <c r="A68" s="4" t="s">
        <v>70</v>
      </c>
      <c r="B68" s="5" t="str">
        <f t="shared" si="1"/>
        <v>Q</v>
      </c>
      <c r="C68" s="5">
        <f t="shared" si="2"/>
        <v>43</v>
      </c>
      <c r="D68" s="6" t="str">
        <f t="shared" si="3"/>
        <v>PbCnTbzJnqQNzbbTN</v>
      </c>
      <c r="E68" s="6" t="str">
        <f t="shared" si="4"/>
        <v>DdpwcmjDmwjGQjccw</v>
      </c>
      <c r="F68" s="6" t="str">
        <f>IFERROR(__xludf.DUMMYFUNCTION("SPLIT($D68, $E68)"),"PbCnTbzJnq")</f>
        <v>PbCnTbzJnq</v>
      </c>
      <c r="G68" s="6" t="str">
        <f>IFERROR(__xludf.DUMMYFUNCTION("""COMPUTED_VALUE"""),"NzbbTN")</f>
        <v>NzbbTN</v>
      </c>
    </row>
    <row r="69">
      <c r="A69" s="4" t="s">
        <v>71</v>
      </c>
      <c r="B69" s="5" t="str">
        <f t="shared" si="1"/>
        <v>S</v>
      </c>
      <c r="C69" s="5">
        <f t="shared" si="2"/>
        <v>45</v>
      </c>
      <c r="D69" s="6" t="str">
        <f t="shared" si="3"/>
        <v>hWgvSdLv</v>
      </c>
      <c r="E69" s="6" t="str">
        <f t="shared" si="4"/>
        <v>wcGjSpSm</v>
      </c>
      <c r="F69" s="6" t="str">
        <f>IFERROR(__xludf.DUMMYFUNCTION("SPLIT($D69, $E69)"),"hWgv")</f>
        <v>hWgv</v>
      </c>
      <c r="G69" s="6" t="str">
        <f>IFERROR(__xludf.DUMMYFUNCTION("""COMPUTED_VALUE"""),"dLv")</f>
        <v>dLv</v>
      </c>
    </row>
    <row r="70">
      <c r="A70" s="4" t="s">
        <v>72</v>
      </c>
      <c r="B70" s="5" t="str">
        <f t="shared" si="1"/>
        <v>F</v>
      </c>
      <c r="C70" s="5">
        <f t="shared" si="2"/>
        <v>32</v>
      </c>
      <c r="D70" s="6" t="str">
        <f t="shared" si="3"/>
        <v>vVfrFvvh</v>
      </c>
      <c r="E70" s="6" t="str">
        <f t="shared" si="4"/>
        <v>HFTZndJq</v>
      </c>
      <c r="F70" s="6" t="str">
        <f>IFERROR(__xludf.DUMMYFUNCTION("SPLIT($D70, $E70)"),"vVfr")</f>
        <v>vVfr</v>
      </c>
      <c r="G70" s="6" t="str">
        <f>IFERROR(__xludf.DUMMYFUNCTION("""COMPUTED_VALUE"""),"vvh")</f>
        <v>vvh</v>
      </c>
    </row>
    <row r="71">
      <c r="A71" s="4" t="s">
        <v>73</v>
      </c>
      <c r="B71" s="5" t="str">
        <f t="shared" si="1"/>
        <v>f</v>
      </c>
      <c r="C71" s="5">
        <f t="shared" si="2"/>
        <v>6</v>
      </c>
      <c r="D71" s="6" t="str">
        <f t="shared" si="3"/>
        <v>FFvRVCRqVRcfsDLrgq</v>
      </c>
      <c r="E71" s="6" t="str">
        <f t="shared" si="4"/>
        <v>GNWjjHfhQQzGWjQHzN</v>
      </c>
      <c r="F71" s="6" t="str">
        <f>IFERROR(__xludf.DUMMYFUNCTION("SPLIT($D71, $E71)"),"FFvRVCRqVRc")</f>
        <v>FFvRVCRqVRc</v>
      </c>
      <c r="G71" s="6" t="str">
        <f>IFERROR(__xludf.DUMMYFUNCTION("""COMPUTED_VALUE"""),"sDLrgq")</f>
        <v>sDLrgq</v>
      </c>
    </row>
    <row r="72">
      <c r="A72" s="4" t="s">
        <v>74</v>
      </c>
      <c r="B72" s="5" t="str">
        <f t="shared" si="1"/>
        <v>S</v>
      </c>
      <c r="C72" s="5">
        <f t="shared" si="2"/>
        <v>45</v>
      </c>
      <c r="D72" s="6" t="str">
        <f t="shared" si="3"/>
        <v>ppJPBwplwSBJTmPpT</v>
      </c>
      <c r="E72" s="6" t="str">
        <f t="shared" si="4"/>
        <v>zWWStzHHjNNLNzHNh</v>
      </c>
      <c r="F72" s="6" t="str">
        <f>IFERROR(__xludf.DUMMYFUNCTION("SPLIT($D72, $E72)"),"ppJPBwplw")</f>
        <v>ppJPBwplw</v>
      </c>
      <c r="G72" s="6" t="str">
        <f>IFERROR(__xludf.DUMMYFUNCTION("""COMPUTED_VALUE"""),"BJTmPpT")</f>
        <v>BJTmPpT</v>
      </c>
    </row>
    <row r="73">
      <c r="A73" s="4" t="s">
        <v>75</v>
      </c>
      <c r="B73" s="5" t="str">
        <f t="shared" si="1"/>
        <v>b</v>
      </c>
      <c r="C73" s="5">
        <f t="shared" si="2"/>
        <v>2</v>
      </c>
      <c r="D73" s="6" t="str">
        <f t="shared" si="3"/>
        <v>wnwMPbLJMJllJJwBmJmnL</v>
      </c>
      <c r="E73" s="6" t="str">
        <f t="shared" si="4"/>
        <v>VvCvsCsbFgDrRrsCsvrqc</v>
      </c>
      <c r="F73" s="6" t="str">
        <f>IFERROR(__xludf.DUMMYFUNCTION("SPLIT($D73, $E73)"),"wnwMP")</f>
        <v>wnwMP</v>
      </c>
      <c r="G73" s="6" t="str">
        <f>IFERROR(__xludf.DUMMYFUNCTION("""COMPUTED_VALUE"""),"LJMJllJJwBmJmnL")</f>
        <v>LJMJllJJwBmJmnL</v>
      </c>
    </row>
    <row r="74">
      <c r="A74" s="4" t="s">
        <v>76</v>
      </c>
      <c r="B74" s="5" t="str">
        <f t="shared" si="1"/>
        <v>g</v>
      </c>
      <c r="C74" s="5">
        <f t="shared" si="2"/>
        <v>7</v>
      </c>
      <c r="D74" s="6" t="str">
        <f t="shared" si="3"/>
        <v>jqHgVgdgGQttWCtNqN</v>
      </c>
      <c r="E74" s="6" t="str">
        <f t="shared" si="4"/>
        <v>flmllgFnfDnmFFlpcl</v>
      </c>
      <c r="F74" s="6" t="str">
        <f>IFERROR(__xludf.DUMMYFUNCTION("SPLIT($D74, $E74)"),"jqH")</f>
        <v>jqH</v>
      </c>
      <c r="G74" s="6" t="str">
        <f>IFERROR(__xludf.DUMMYFUNCTION("""COMPUTED_VALUE"""),"V")</f>
        <v>V</v>
      </c>
      <c r="H74" s="6" t="str">
        <f>IFERROR(__xludf.DUMMYFUNCTION("""COMPUTED_VALUE"""),"d")</f>
        <v>d</v>
      </c>
      <c r="I74" s="6" t="str">
        <f>IFERROR(__xludf.DUMMYFUNCTION("""COMPUTED_VALUE"""),"GQttWCtNqN")</f>
        <v>GQttWCtNqN</v>
      </c>
    </row>
    <row r="75">
      <c r="A75" s="4" t="s">
        <v>77</v>
      </c>
      <c r="B75" s="5" t="str">
        <f t="shared" si="1"/>
        <v>h</v>
      </c>
      <c r="C75" s="5">
        <f t="shared" si="2"/>
        <v>8</v>
      </c>
      <c r="D75" s="6" t="str">
        <f t="shared" si="3"/>
        <v>TZZsrrwwhwrsrZR</v>
      </c>
      <c r="E75" s="6" t="str">
        <f t="shared" si="4"/>
        <v>GmhcfSnhGlmSFcf</v>
      </c>
      <c r="F75" s="6" t="str">
        <f>IFERROR(__xludf.DUMMYFUNCTION("SPLIT($D75, $E75)"),"TZZsrrww")</f>
        <v>TZZsrrww</v>
      </c>
      <c r="G75" s="6" t="str">
        <f>IFERROR(__xludf.DUMMYFUNCTION("""COMPUTED_VALUE"""),"wrsrZR")</f>
        <v>wrsrZR</v>
      </c>
    </row>
    <row r="76">
      <c r="A76" s="4" t="s">
        <v>78</v>
      </c>
      <c r="B76" s="5" t="str">
        <f t="shared" si="1"/>
        <v>P</v>
      </c>
      <c r="C76" s="5">
        <f t="shared" si="2"/>
        <v>42</v>
      </c>
      <c r="D76" s="6" t="str">
        <f t="shared" si="3"/>
        <v>rsLvvbJPPLBG</v>
      </c>
      <c r="E76" s="6" t="str">
        <f t="shared" si="4"/>
        <v>PCQqHWtMCMHN</v>
      </c>
      <c r="F76" s="6" t="str">
        <f>IFERROR(__xludf.DUMMYFUNCTION("SPLIT($D76, $E76)"),"rsLvvbJ")</f>
        <v>rsLvvbJ</v>
      </c>
      <c r="G76" s="6" t="str">
        <f>IFERROR(__xludf.DUMMYFUNCTION("""COMPUTED_VALUE"""),"LBG")</f>
        <v>LBG</v>
      </c>
    </row>
    <row r="77">
      <c r="A77" s="4" t="s">
        <v>79</v>
      </c>
      <c r="B77" s="5" t="str">
        <f t="shared" si="1"/>
        <v>s</v>
      </c>
      <c r="C77" s="5">
        <f t="shared" si="2"/>
        <v>19</v>
      </c>
      <c r="D77" s="6" t="str">
        <f t="shared" si="3"/>
        <v>WzzBpCBpMsBpCvC</v>
      </c>
      <c r="E77" s="6" t="str">
        <f t="shared" si="4"/>
        <v>fsgnPPfHgbfFNfF</v>
      </c>
      <c r="F77" s="6" t="str">
        <f>IFERROR(__xludf.DUMMYFUNCTION("SPLIT($D77, $E77)"),"WzzBpCBpM")</f>
        <v>WzzBpCBpM</v>
      </c>
      <c r="G77" s="6" t="str">
        <f>IFERROR(__xludf.DUMMYFUNCTION("""COMPUTED_VALUE"""),"BpCvC")</f>
        <v>BpCvC</v>
      </c>
    </row>
    <row r="78">
      <c r="A78" s="4" t="s">
        <v>80</v>
      </c>
      <c r="B78" s="5" t="str">
        <f t="shared" si="1"/>
        <v>m</v>
      </c>
      <c r="C78" s="5">
        <f t="shared" si="2"/>
        <v>13</v>
      </c>
      <c r="D78" s="6" t="str">
        <f t="shared" si="3"/>
        <v>jtdTLLjGTGjDjLbbbGlDLLLm</v>
      </c>
      <c r="E78" s="6" t="str">
        <f t="shared" si="4"/>
        <v>fFgmmfgrPrgmNPHSnnNnqFSq</v>
      </c>
      <c r="F78" s="6" t="str">
        <f>IFERROR(__xludf.DUMMYFUNCTION("SPLIT($D78, $E78)"),"jtdTLLjGTGjDjLbbbGlDLLL")</f>
        <v>jtdTLLjGTGjDjLbbbGlDLLL</v>
      </c>
    </row>
    <row r="79">
      <c r="A79" s="4" t="s">
        <v>81</v>
      </c>
      <c r="B79" s="5" t="str">
        <f t="shared" si="1"/>
        <v>w</v>
      </c>
      <c r="C79" s="5">
        <f t="shared" si="2"/>
        <v>23</v>
      </c>
      <c r="D79" s="6" t="str">
        <f t="shared" si="3"/>
        <v>jbRRbjlwlR</v>
      </c>
      <c r="E79" s="6" t="str">
        <f t="shared" si="4"/>
        <v>VpvWwvzBpB</v>
      </c>
      <c r="F79" s="6" t="str">
        <f>IFERROR(__xludf.DUMMYFUNCTION("SPLIT($D79, $E79)"),"jbRRbjl")</f>
        <v>jbRRbjl</v>
      </c>
      <c r="G79" s="6" t="str">
        <f>IFERROR(__xludf.DUMMYFUNCTION("""COMPUTED_VALUE"""),"lR")</f>
        <v>lR</v>
      </c>
    </row>
    <row r="80">
      <c r="A80" s="4" t="s">
        <v>82</v>
      </c>
      <c r="B80" s="5" t="str">
        <f t="shared" si="1"/>
        <v>C</v>
      </c>
      <c r="C80" s="5">
        <f t="shared" si="2"/>
        <v>29</v>
      </c>
      <c r="D80" s="6" t="str">
        <f t="shared" si="3"/>
        <v>qpwzCzCznFzn</v>
      </c>
      <c r="E80" s="6" t="str">
        <f t="shared" si="4"/>
        <v>TcCvrcrvVcLb</v>
      </c>
      <c r="F80" s="6" t="str">
        <f>IFERROR(__xludf.DUMMYFUNCTION("SPLIT($D80, $E80)"),"qpwz")</f>
        <v>qpwz</v>
      </c>
      <c r="G80" s="6" t="str">
        <f>IFERROR(__xludf.DUMMYFUNCTION("""COMPUTED_VALUE"""),"z")</f>
        <v>z</v>
      </c>
      <c r="H80" s="6" t="str">
        <f>IFERROR(__xludf.DUMMYFUNCTION("""COMPUTED_VALUE"""),"znFzn")</f>
        <v>znFzn</v>
      </c>
    </row>
    <row r="81">
      <c r="A81" s="4" t="s">
        <v>83</v>
      </c>
      <c r="B81" s="5" t="str">
        <f t="shared" si="1"/>
        <v>s</v>
      </c>
      <c r="C81" s="5">
        <f t="shared" si="2"/>
        <v>19</v>
      </c>
      <c r="D81" s="6" t="str">
        <f t="shared" si="3"/>
        <v>cPmNMHSlMs</v>
      </c>
      <c r="E81" s="6" t="str">
        <f t="shared" si="4"/>
        <v>LfvWgsrWvL</v>
      </c>
      <c r="F81" s="6" t="str">
        <f>IFERROR(__xludf.DUMMYFUNCTION("SPLIT($D81, $E81)"),"cPmNMHSlM")</f>
        <v>cPmNMHSlM</v>
      </c>
    </row>
    <row r="82">
      <c r="A82" s="4" t="s">
        <v>84</v>
      </c>
      <c r="B82" s="5" t="str">
        <f t="shared" si="1"/>
        <v>B</v>
      </c>
      <c r="C82" s="5">
        <f t="shared" si="2"/>
        <v>28</v>
      </c>
      <c r="D82" s="6" t="str">
        <f t="shared" si="3"/>
        <v>mMHGPDMBGSGPHlPBcBP</v>
      </c>
      <c r="E82" s="6" t="str">
        <f t="shared" si="4"/>
        <v>zznnzpdQFBjqRFdwdnn</v>
      </c>
      <c r="F82" s="6" t="str">
        <f>IFERROR(__xludf.DUMMYFUNCTION("SPLIT($D82, $E82)"),"mMHGPDM")</f>
        <v>mMHGPDM</v>
      </c>
      <c r="G82" s="6" t="str">
        <f>IFERROR(__xludf.DUMMYFUNCTION("""COMPUTED_VALUE"""),"GSGPHlP")</f>
        <v>GSGPHlP</v>
      </c>
      <c r="H82" s="6" t="str">
        <f>IFERROR(__xludf.DUMMYFUNCTION("""COMPUTED_VALUE"""),"c")</f>
        <v>c</v>
      </c>
      <c r="I82" s="6" t="str">
        <f>IFERROR(__xludf.DUMMYFUNCTION("""COMPUTED_VALUE"""),"P")</f>
        <v>P</v>
      </c>
    </row>
    <row r="83">
      <c r="A83" s="4" t="s">
        <v>85</v>
      </c>
      <c r="B83" s="5" t="str">
        <f t="shared" si="1"/>
        <v>N</v>
      </c>
      <c r="C83" s="5">
        <f t="shared" si="2"/>
        <v>40</v>
      </c>
      <c r="D83" s="6" t="str">
        <f t="shared" si="3"/>
        <v>QGZLJzmJrZgZzZhNQ</v>
      </c>
      <c r="E83" s="6" t="str">
        <f t="shared" si="4"/>
        <v>FqDWlWPWDFCWNRlPW</v>
      </c>
      <c r="F83" s="6" t="str">
        <f>IFERROR(__xludf.DUMMYFUNCTION("SPLIT($D83, $E83)"),"QGZLJzmJrZgZzZh")</f>
        <v>QGZLJzmJrZgZzZh</v>
      </c>
      <c r="G83" s="6" t="str">
        <f>IFERROR(__xludf.DUMMYFUNCTION("""COMPUTED_VALUE"""),"Q")</f>
        <v>Q</v>
      </c>
    </row>
    <row r="84">
      <c r="A84" s="4" t="s">
        <v>86</v>
      </c>
      <c r="B84" s="5" t="str">
        <f t="shared" si="1"/>
        <v>M</v>
      </c>
      <c r="C84" s="5">
        <f t="shared" si="2"/>
        <v>39</v>
      </c>
      <c r="D84" s="6" t="str">
        <f t="shared" si="3"/>
        <v>hMMbhVbhH</v>
      </c>
      <c r="E84" s="6" t="str">
        <f t="shared" si="4"/>
        <v>WCsPWCMRs</v>
      </c>
      <c r="F84" s="6" t="str">
        <f>IFERROR(__xludf.DUMMYFUNCTION("SPLIT($D84, $E84)"),"h")</f>
        <v>h</v>
      </c>
      <c r="G84" s="6" t="str">
        <f>IFERROR(__xludf.DUMMYFUNCTION("""COMPUTED_VALUE"""),"bhVbhH")</f>
        <v>bhVbhH</v>
      </c>
    </row>
    <row r="85">
      <c r="A85" s="4" t="s">
        <v>87</v>
      </c>
      <c r="B85" s="5" t="str">
        <f t="shared" si="1"/>
        <v>f</v>
      </c>
      <c r="C85" s="5">
        <f t="shared" si="2"/>
        <v>6</v>
      </c>
      <c r="D85" s="6" t="str">
        <f t="shared" si="3"/>
        <v>BwjbSHVBVvfcT</v>
      </c>
      <c r="E85" s="6" t="str">
        <f t="shared" si="4"/>
        <v>fZgZzQhrzdGrt</v>
      </c>
      <c r="F85" s="6" t="str">
        <f>IFERROR(__xludf.DUMMYFUNCTION("SPLIT($D85, $E85)"),"BwjbSHVBVv")</f>
        <v>BwjbSHVBVv</v>
      </c>
      <c r="G85" s="6" t="str">
        <f>IFERROR(__xludf.DUMMYFUNCTION("""COMPUTED_VALUE"""),"cT")</f>
        <v>cT</v>
      </c>
    </row>
    <row r="86">
      <c r="A86" s="4" t="s">
        <v>88</v>
      </c>
      <c r="B86" s="5" t="str">
        <f t="shared" si="1"/>
        <v>j</v>
      </c>
      <c r="C86" s="5">
        <f t="shared" si="2"/>
        <v>10</v>
      </c>
      <c r="D86" s="6" t="str">
        <f t="shared" si="3"/>
        <v>cvPTjfDPpDmm</v>
      </c>
      <c r="E86" s="6" t="str">
        <f t="shared" si="4"/>
        <v>BjbQjZMdlBZj</v>
      </c>
      <c r="F86" s="6" t="str">
        <f>IFERROR(__xludf.DUMMYFUNCTION("SPLIT($D86, $E86)"),"cvPT")</f>
        <v>cvPT</v>
      </c>
      <c r="G86" s="6" t="str">
        <f>IFERROR(__xludf.DUMMYFUNCTION("""COMPUTED_VALUE"""),"fDPpDmm")</f>
        <v>fDPpDmm</v>
      </c>
    </row>
    <row r="87">
      <c r="A87" s="4" t="s">
        <v>89</v>
      </c>
      <c r="B87" s="5" t="str">
        <f t="shared" si="1"/>
        <v>C</v>
      </c>
      <c r="C87" s="5">
        <f t="shared" si="2"/>
        <v>29</v>
      </c>
      <c r="D87" s="6" t="str">
        <f t="shared" si="3"/>
        <v>CHNnghNChVzNgrFV</v>
      </c>
      <c r="E87" s="6" t="str">
        <f t="shared" si="4"/>
        <v>wCMJLMMMMMQQdbLZ</v>
      </c>
      <c r="F87" s="6" t="str">
        <f>IFERROR(__xludf.DUMMYFUNCTION("SPLIT($D87, $E87)"),"HNnghN")</f>
        <v>HNnghN</v>
      </c>
      <c r="G87" s="6" t="str">
        <f>IFERROR(__xludf.DUMMYFUNCTION("""COMPUTED_VALUE"""),"hVzNgrFV")</f>
        <v>hVzNgrFV</v>
      </c>
    </row>
    <row r="88">
      <c r="A88" s="4" t="s">
        <v>90</v>
      </c>
      <c r="B88" s="5" t="str">
        <f t="shared" si="1"/>
        <v>W</v>
      </c>
      <c r="C88" s="5">
        <f t="shared" si="2"/>
        <v>49</v>
      </c>
      <c r="D88" s="6" t="str">
        <f t="shared" si="3"/>
        <v>FNSzShrHhNnWgVn</v>
      </c>
      <c r="E88" s="6" t="str">
        <f t="shared" si="4"/>
        <v>WfvfbpfpDGTfvsG</v>
      </c>
      <c r="F88" s="6" t="str">
        <f>IFERROR(__xludf.DUMMYFUNCTION("SPLIT($D88, $E88)"),"FNSzShrHhNn")</f>
        <v>FNSzShrHhNn</v>
      </c>
      <c r="G88" s="6" t="str">
        <f>IFERROR(__xludf.DUMMYFUNCTION("""COMPUTED_VALUE"""),"gVn")</f>
        <v>gVn</v>
      </c>
    </row>
    <row r="89">
      <c r="A89" s="4" t="s">
        <v>91</v>
      </c>
      <c r="B89" s="5" t="str">
        <f t="shared" si="1"/>
        <v>Z</v>
      </c>
      <c r="C89" s="5">
        <f t="shared" si="2"/>
        <v>52</v>
      </c>
      <c r="D89" s="6" t="str">
        <f t="shared" si="3"/>
        <v>FFpVrZhpTlSQlQzT</v>
      </c>
      <c r="E89" s="6" t="str">
        <f t="shared" si="4"/>
        <v>tRtZHfmPmJDbRtZJ</v>
      </c>
      <c r="F89" s="6" t="str">
        <f>IFERROR(__xludf.DUMMYFUNCTION("SPLIT($D89, $E89)"),"FFpVr")</f>
        <v>FFpVr</v>
      </c>
      <c r="G89" s="6" t="str">
        <f>IFERROR(__xludf.DUMMYFUNCTION("""COMPUTED_VALUE"""),"hpTlSQlQzT")</f>
        <v>hpTlSQlQzT</v>
      </c>
    </row>
    <row r="90">
      <c r="A90" s="4" t="s">
        <v>92</v>
      </c>
      <c r="B90" s="5" t="str">
        <f t="shared" si="1"/>
        <v>W</v>
      </c>
      <c r="C90" s="5">
        <f t="shared" si="2"/>
        <v>49</v>
      </c>
      <c r="D90" s="6" t="str">
        <f t="shared" si="3"/>
        <v>jNnwBLnWwBgNBNCwsNgsMsCL</v>
      </c>
      <c r="E90" s="6" t="str">
        <f t="shared" si="4"/>
        <v>VfDWfmDJRffmRRtmfRmPDRtR</v>
      </c>
      <c r="F90" s="6" t="str">
        <f>IFERROR(__xludf.DUMMYFUNCTION("SPLIT($D90, $E90)"),"jNnwBLn")</f>
        <v>jNnwBLn</v>
      </c>
      <c r="G90" s="6" t="str">
        <f>IFERROR(__xludf.DUMMYFUNCTION("""COMPUTED_VALUE"""),"wBgNBNCwsNgsMsCL")</f>
        <v>wBgNBNCwsNgsMsCL</v>
      </c>
    </row>
    <row r="91">
      <c r="A91" s="4" t="s">
        <v>93</v>
      </c>
      <c r="B91" s="5" t="str">
        <f t="shared" si="1"/>
        <v>c</v>
      </c>
      <c r="C91" s="5">
        <f t="shared" si="2"/>
        <v>3</v>
      </c>
      <c r="D91" s="6" t="str">
        <f t="shared" si="3"/>
        <v>BnLdNdjnBNcLngdCVBndg</v>
      </c>
      <c r="E91" s="6" t="str">
        <f t="shared" si="4"/>
        <v>llFlQrrpQlSSFrQphFcQq</v>
      </c>
      <c r="F91" s="6" t="str">
        <f>IFERROR(__xludf.DUMMYFUNCTION("SPLIT($D91, $E91)"),"BnLdNdjnBN")</f>
        <v>BnLdNdjnBN</v>
      </c>
      <c r="G91" s="6" t="str">
        <f>IFERROR(__xludf.DUMMYFUNCTION("""COMPUTED_VALUE"""),"LngdCVBndg")</f>
        <v>LngdCVBndg</v>
      </c>
    </row>
    <row r="92">
      <c r="A92" s="4" t="s">
        <v>94</v>
      </c>
      <c r="B92" s="5" t="str">
        <f t="shared" si="1"/>
        <v>M</v>
      </c>
      <c r="C92" s="5">
        <f t="shared" si="2"/>
        <v>39</v>
      </c>
      <c r="D92" s="6" t="str">
        <f t="shared" si="3"/>
        <v>JmVLJPMNjmVJpMLJSVmN</v>
      </c>
      <c r="E92" s="6" t="str">
        <f t="shared" si="4"/>
        <v>QZZQZZrnTHqZQHTrTTMr</v>
      </c>
      <c r="F92" s="6" t="str">
        <f>IFERROR(__xludf.DUMMYFUNCTION("SPLIT($D92, $E92)"),"JmVLJP")</f>
        <v>JmVLJP</v>
      </c>
      <c r="G92" s="6" t="str">
        <f>IFERROR(__xludf.DUMMYFUNCTION("""COMPUTED_VALUE"""),"NjmVJp")</f>
        <v>NjmVJp</v>
      </c>
      <c r="H92" s="6" t="str">
        <f>IFERROR(__xludf.DUMMYFUNCTION("""COMPUTED_VALUE"""),"LJSVmN")</f>
        <v>LJSVmN</v>
      </c>
    </row>
    <row r="93">
      <c r="A93" s="4" t="s">
        <v>95</v>
      </c>
      <c r="B93" s="5" t="str">
        <f t="shared" si="1"/>
        <v>R</v>
      </c>
      <c r="C93" s="5">
        <f t="shared" si="2"/>
        <v>44</v>
      </c>
      <c r="D93" s="6" t="str">
        <f t="shared" si="3"/>
        <v>ltfdwChhwRdRswDDd</v>
      </c>
      <c r="E93" s="6" t="str">
        <f t="shared" si="4"/>
        <v>nBQqqWNTqrrHrqZRr</v>
      </c>
      <c r="F93" s="6" t="str">
        <f>IFERROR(__xludf.DUMMYFUNCTION("SPLIT($D93, $E93)"),"ltfdwChhw")</f>
        <v>ltfdwChhw</v>
      </c>
      <c r="G93" s="6" t="str">
        <f>IFERROR(__xludf.DUMMYFUNCTION("""COMPUTED_VALUE"""),"d")</f>
        <v>d</v>
      </c>
      <c r="H93" s="6" t="str">
        <f>IFERROR(__xludf.DUMMYFUNCTION("""COMPUTED_VALUE"""),"swDDd")</f>
        <v>swDDd</v>
      </c>
    </row>
    <row r="94">
      <c r="A94" s="4" t="s">
        <v>96</v>
      </c>
      <c r="B94" s="5" t="str">
        <f t="shared" si="1"/>
        <v>G</v>
      </c>
      <c r="C94" s="5">
        <f t="shared" si="2"/>
        <v>33</v>
      </c>
      <c r="D94" s="6" t="str">
        <f t="shared" si="3"/>
        <v>dwdwwDwsGlhhDFtsCwhs</v>
      </c>
      <c r="E94" s="6" t="str">
        <f t="shared" si="4"/>
        <v>JLcPmGPcGzSjSjjLzNPS</v>
      </c>
      <c r="F94" s="6" t="str">
        <f>IFERROR(__xludf.DUMMYFUNCTION("SPLIT($D94, $E94)"),"dwdwwDws")</f>
        <v>dwdwwDws</v>
      </c>
      <c r="G94" s="6" t="str">
        <f>IFERROR(__xludf.DUMMYFUNCTION("""COMPUTED_VALUE"""),"lhhDFtsCwhs")</f>
        <v>lhhDFtsCwhs</v>
      </c>
    </row>
    <row r="95">
      <c r="A95" s="4" t="s">
        <v>97</v>
      </c>
      <c r="B95" s="5" t="str">
        <f t="shared" si="1"/>
        <v>L</v>
      </c>
      <c r="C95" s="5">
        <f t="shared" si="2"/>
        <v>38</v>
      </c>
      <c r="D95" s="6" t="str">
        <f t="shared" si="3"/>
        <v>QgSbgQCLQSJ</v>
      </c>
      <c r="E95" s="6" t="str">
        <f t="shared" si="4"/>
        <v>FMccLFLVVzH</v>
      </c>
      <c r="F95" s="6" t="str">
        <f>IFERROR(__xludf.DUMMYFUNCTION("SPLIT($D95, $E95)"),"QgSbgQC")</f>
        <v>QgSbgQC</v>
      </c>
      <c r="G95" s="6" t="str">
        <f>IFERROR(__xludf.DUMMYFUNCTION("""COMPUTED_VALUE"""),"QSJ")</f>
        <v>QSJ</v>
      </c>
    </row>
    <row r="96">
      <c r="A96" s="4" t="s">
        <v>98</v>
      </c>
      <c r="B96" s="5" t="str">
        <f t="shared" si="1"/>
        <v>D</v>
      </c>
      <c r="C96" s="5">
        <f t="shared" si="2"/>
        <v>30</v>
      </c>
      <c r="D96" s="6" t="str">
        <f t="shared" si="3"/>
        <v>WBNffrBpBNdNRdWDfptBtdzW</v>
      </c>
      <c r="E96" s="6" t="str">
        <f t="shared" si="4"/>
        <v>cMZZVPMVwHMmsVHFccHsDsVc</v>
      </c>
      <c r="F96" s="6" t="str">
        <f>IFERROR(__xludf.DUMMYFUNCTION("SPLIT($D96, $E96)"),"WBNffrBpBNdNRdW")</f>
        <v>WBNffrBpBNdNRdW</v>
      </c>
      <c r="G96" s="6" t="str">
        <f>IFERROR(__xludf.DUMMYFUNCTION("""COMPUTED_VALUE"""),"fptBtdzW")</f>
        <v>fptBtdzW</v>
      </c>
    </row>
    <row r="97">
      <c r="A97" s="4" t="s">
        <v>99</v>
      </c>
      <c r="B97" s="5" t="str">
        <f t="shared" si="1"/>
        <v>h</v>
      </c>
      <c r="C97" s="5">
        <f t="shared" si="2"/>
        <v>8</v>
      </c>
      <c r="D97" s="6" t="str">
        <f t="shared" si="3"/>
        <v>ptphRWrfGRGRn</v>
      </c>
      <c r="E97" s="6" t="str">
        <f t="shared" si="4"/>
        <v>qlCSQvhqbCzJS</v>
      </c>
      <c r="F97" s="6" t="str">
        <f>IFERROR(__xludf.DUMMYFUNCTION("SPLIT($D97, $E97)"),"ptp")</f>
        <v>ptp</v>
      </c>
      <c r="G97" s="6" t="str">
        <f>IFERROR(__xludf.DUMMYFUNCTION("""COMPUTED_VALUE"""),"RWrfGRGRn")</f>
        <v>RWrfGRGRn</v>
      </c>
    </row>
    <row r="98">
      <c r="A98" s="4" t="s">
        <v>100</v>
      </c>
      <c r="B98" s="5" t="str">
        <f t="shared" si="1"/>
        <v>d</v>
      </c>
      <c r="C98" s="5">
        <f t="shared" si="2"/>
        <v>4</v>
      </c>
      <c r="D98" s="6" t="str">
        <f t="shared" si="3"/>
        <v>VvdMLMLMBMlVlV</v>
      </c>
      <c r="E98" s="6" t="str">
        <f t="shared" si="4"/>
        <v>schsNpDGpdNsGc</v>
      </c>
      <c r="F98" s="6" t="str">
        <f>IFERROR(__xludf.DUMMYFUNCTION("SPLIT($D98, $E98)"),"Vv")</f>
        <v>Vv</v>
      </c>
      <c r="G98" s="6" t="str">
        <f>IFERROR(__xludf.DUMMYFUNCTION("""COMPUTED_VALUE"""),"MLMLMBMlVlV")</f>
        <v>MLMLMBMlVlV</v>
      </c>
    </row>
    <row r="99">
      <c r="A99" s="4" t="s">
        <v>101</v>
      </c>
      <c r="B99" s="5" t="str">
        <f t="shared" si="1"/>
        <v>q</v>
      </c>
      <c r="C99" s="5">
        <f t="shared" si="2"/>
        <v>17</v>
      </c>
      <c r="D99" s="6" t="str">
        <f t="shared" si="3"/>
        <v>tqFSmnmnntt</v>
      </c>
      <c r="E99" s="6" t="str">
        <f t="shared" si="4"/>
        <v>GfDqNcfvNDD</v>
      </c>
      <c r="F99" s="6" t="str">
        <f>IFERROR(__xludf.DUMMYFUNCTION("SPLIT($D99, $E99)"),"t")</f>
        <v>t</v>
      </c>
      <c r="G99" s="6" t="str">
        <f>IFERROR(__xludf.DUMMYFUNCTION("""COMPUTED_VALUE"""),"FSmnmnntt")</f>
        <v>FSmnmnntt</v>
      </c>
    </row>
    <row r="100">
      <c r="A100" s="4" t="s">
        <v>102</v>
      </c>
      <c r="B100" s="5" t="str">
        <f t="shared" si="1"/>
        <v>W</v>
      </c>
      <c r="C100" s="5">
        <f t="shared" si="2"/>
        <v>49</v>
      </c>
      <c r="D100" s="6" t="str">
        <f t="shared" si="3"/>
        <v>nzRHnrwrrWRrrzHt</v>
      </c>
      <c r="E100" s="6" t="str">
        <f t="shared" si="4"/>
        <v>bMlTMBjCvWLgBBMl</v>
      </c>
      <c r="F100" s="6" t="str">
        <f>IFERROR(__xludf.DUMMYFUNCTION("SPLIT($D100, $E100)"),"nzRHnrwrr")</f>
        <v>nzRHnrwrr</v>
      </c>
      <c r="G100" s="6" t="str">
        <f>IFERROR(__xludf.DUMMYFUNCTION("""COMPUTED_VALUE"""),"RrrzHt")</f>
        <v>RrrzHt</v>
      </c>
    </row>
    <row r="101">
      <c r="A101" s="4" t="s">
        <v>103</v>
      </c>
      <c r="B101" s="5" t="str">
        <f t="shared" si="1"/>
        <v>Z</v>
      </c>
      <c r="C101" s="5">
        <f t="shared" si="2"/>
        <v>52</v>
      </c>
      <c r="D101" s="6" t="str">
        <f t="shared" si="3"/>
        <v>pCBlRvzwzlCzvZqqDwzmv</v>
      </c>
      <c r="E101" s="6" t="str">
        <f t="shared" si="4"/>
        <v>gtsLsQdgZsgPNtdrsWrst</v>
      </c>
      <c r="F101" s="6" t="str">
        <f>IFERROR(__xludf.DUMMYFUNCTION("SPLIT($D101, $E101)"),"pCBlRvzwzlCzv")</f>
        <v>pCBlRvzwzlCzv</v>
      </c>
      <c r="G101" s="6" t="str">
        <f>IFERROR(__xludf.DUMMYFUNCTION("""COMPUTED_VALUE"""),"qqDwzmv")</f>
        <v>qqDwzmv</v>
      </c>
    </row>
    <row r="102">
      <c r="A102" s="4" t="s">
        <v>104</v>
      </c>
      <c r="B102" s="5" t="str">
        <f t="shared" si="1"/>
        <v>H</v>
      </c>
      <c r="C102" s="5">
        <f t="shared" si="2"/>
        <v>34</v>
      </c>
      <c r="D102" s="6" t="str">
        <f t="shared" si="3"/>
        <v>JbGjbGVGHSFbhbnhTShSTb</v>
      </c>
      <c r="E102" s="6" t="str">
        <f t="shared" si="4"/>
        <v>QtQrPsLsHLQgNRtsgdQsLP</v>
      </c>
      <c r="F102" s="6" t="str">
        <f>IFERROR(__xludf.DUMMYFUNCTION("SPLIT($D102, $E102)"),"JbGjbGVG")</f>
        <v>JbGjbGVG</v>
      </c>
      <c r="G102" s="6" t="str">
        <f>IFERROR(__xludf.DUMMYFUNCTION("""COMPUTED_VALUE"""),"SFbhbnhTShSTb")</f>
        <v>SFbhbnhTShSTb</v>
      </c>
    </row>
    <row r="103">
      <c r="A103" s="4" t="s">
        <v>105</v>
      </c>
      <c r="B103" s="5" t="str">
        <f t="shared" si="1"/>
        <v>M</v>
      </c>
      <c r="C103" s="5">
        <f t="shared" si="2"/>
        <v>39</v>
      </c>
      <c r="D103" s="6" t="str">
        <f t="shared" si="3"/>
        <v>GnnbJbGMGbSjjbSb</v>
      </c>
      <c r="E103" s="6" t="str">
        <f t="shared" si="4"/>
        <v>CzqlwMRRDzqzMBBv</v>
      </c>
      <c r="F103" s="6" t="str">
        <f>IFERROR(__xludf.DUMMYFUNCTION("SPLIT($D103, $E103)"),"GnnbJbG")</f>
        <v>GnnbJbG</v>
      </c>
      <c r="G103" s="6" t="str">
        <f>IFERROR(__xludf.DUMMYFUNCTION("""COMPUTED_VALUE"""),"GbSjjbSb")</f>
        <v>GbSjjbSb</v>
      </c>
    </row>
    <row r="104">
      <c r="A104" s="4" t="s">
        <v>106</v>
      </c>
      <c r="B104" s="5" t="str">
        <f t="shared" si="1"/>
        <v>J</v>
      </c>
      <c r="C104" s="5">
        <f t="shared" si="2"/>
        <v>36</v>
      </c>
      <c r="D104" s="6" t="str">
        <f t="shared" si="3"/>
        <v>TTVRJVMWMshSQtjSVTQJRQl</v>
      </c>
      <c r="E104" s="6" t="str">
        <f t="shared" si="4"/>
        <v>cCBncJccdppnJcBBDngFpgP</v>
      </c>
      <c r="F104" s="6" t="str">
        <f>IFERROR(__xludf.DUMMYFUNCTION("SPLIT($D104, $E104)"),"TTVR")</f>
        <v>TTVR</v>
      </c>
      <c r="G104" s="6" t="str">
        <f>IFERROR(__xludf.DUMMYFUNCTION("""COMPUTED_VALUE"""),"VMWMshSQtjSVTQ")</f>
        <v>VMWMshSQtjSVTQ</v>
      </c>
      <c r="H104" s="6" t="str">
        <f>IFERROR(__xludf.DUMMYFUNCTION("""COMPUTED_VALUE"""),"RQl")</f>
        <v>RQl</v>
      </c>
    </row>
    <row r="105">
      <c r="A105" s="4" t="s">
        <v>107</v>
      </c>
      <c r="B105" s="5" t="str">
        <f t="shared" si="1"/>
        <v>Z</v>
      </c>
      <c r="C105" s="5">
        <f t="shared" si="2"/>
        <v>52</v>
      </c>
      <c r="D105" s="6" t="str">
        <f t="shared" si="3"/>
        <v>frvfzfHrwzZNrtNwzzzZ</v>
      </c>
      <c r="E105" s="6" t="str">
        <f t="shared" si="4"/>
        <v>ncCCZFdFFCgBDpPcBcBg</v>
      </c>
      <c r="F105" s="6" t="str">
        <f>IFERROR(__xludf.DUMMYFUNCTION("SPLIT($D105, $E105)"),"frvfzfHrwz")</f>
        <v>frvfzfHrwz</v>
      </c>
      <c r="G105" s="6" t="str">
        <f>IFERROR(__xludf.DUMMYFUNCTION("""COMPUTED_VALUE"""),"NrtNwzzz")</f>
        <v>NrtNwzzz</v>
      </c>
    </row>
    <row r="106">
      <c r="A106" s="4" t="s">
        <v>108</v>
      </c>
      <c r="B106" s="5" t="str">
        <f t="shared" si="1"/>
        <v>G</v>
      </c>
      <c r="C106" s="5">
        <f t="shared" si="2"/>
        <v>33</v>
      </c>
      <c r="D106" s="6" t="str">
        <f t="shared" si="3"/>
        <v>LwNGbqwvmvvtbN</v>
      </c>
      <c r="E106" s="6" t="str">
        <f t="shared" si="4"/>
        <v>QjQlVVRWTGTQWM</v>
      </c>
      <c r="F106" s="6" t="str">
        <f>IFERROR(__xludf.DUMMYFUNCTION("SPLIT($D106, $E106)"),"LwN")</f>
        <v>LwN</v>
      </c>
      <c r="G106" s="6" t="str">
        <f>IFERROR(__xludf.DUMMYFUNCTION("""COMPUTED_VALUE"""),"bqwvmvvtbN")</f>
        <v>bqwvmvvtbN</v>
      </c>
    </row>
    <row r="107">
      <c r="A107" s="4" t="s">
        <v>109</v>
      </c>
      <c r="B107" s="5" t="str">
        <f t="shared" si="1"/>
        <v>D</v>
      </c>
      <c r="C107" s="5">
        <f t="shared" si="2"/>
        <v>30</v>
      </c>
      <c r="D107" s="6" t="str">
        <f t="shared" si="3"/>
        <v>RnggwVLRLDfCVZhf</v>
      </c>
      <c r="E107" s="6" t="str">
        <f t="shared" si="4"/>
        <v>pDGGMGMGcGzGNHvv</v>
      </c>
      <c r="F107" s="6" t="str">
        <f>IFERROR(__xludf.DUMMYFUNCTION("SPLIT($D107, $E107)"),"RnggwVLRL")</f>
        <v>RnggwVLRL</v>
      </c>
      <c r="G107" s="6" t="str">
        <f>IFERROR(__xludf.DUMMYFUNCTION("""COMPUTED_VALUE"""),"fCVZhf")</f>
        <v>fCVZhf</v>
      </c>
    </row>
    <row r="108">
      <c r="A108" s="4" t="s">
        <v>110</v>
      </c>
      <c r="B108" s="5" t="str">
        <f t="shared" si="1"/>
        <v>s</v>
      </c>
      <c r="C108" s="5">
        <f t="shared" si="2"/>
        <v>19</v>
      </c>
      <c r="D108" s="6" t="str">
        <f t="shared" si="3"/>
        <v>jmmWBTSsBmFmS</v>
      </c>
      <c r="E108" s="6" t="str">
        <f t="shared" si="4"/>
        <v>zctsqpccHvzpN</v>
      </c>
      <c r="F108" s="6" t="str">
        <f>IFERROR(__xludf.DUMMYFUNCTION("SPLIT($D108, $E108)"),"jmmWBTS")</f>
        <v>jmmWBTS</v>
      </c>
      <c r="G108" s="6" t="str">
        <f>IFERROR(__xludf.DUMMYFUNCTION("""COMPUTED_VALUE"""),"BmFmS")</f>
        <v>BmFmS</v>
      </c>
    </row>
    <row r="109">
      <c r="A109" s="4" t="s">
        <v>111</v>
      </c>
      <c r="B109" s="5" t="str">
        <f t="shared" si="1"/>
        <v>P</v>
      </c>
      <c r="C109" s="5">
        <f t="shared" si="2"/>
        <v>42</v>
      </c>
      <c r="D109" s="6" t="str">
        <f t="shared" si="3"/>
        <v>SBSrTblSQPbQ</v>
      </c>
      <c r="E109" s="6" t="str">
        <f t="shared" si="4"/>
        <v>hNwwZfPVdZPf</v>
      </c>
      <c r="F109" s="6" t="str">
        <f>IFERROR(__xludf.DUMMYFUNCTION("SPLIT($D109, $E109)"),"SBSrTblSQ")</f>
        <v>SBSrTblSQ</v>
      </c>
      <c r="G109" s="6" t="str">
        <f>IFERROR(__xludf.DUMMYFUNCTION("""COMPUTED_VALUE"""),"bQ")</f>
        <v>bQ</v>
      </c>
    </row>
    <row r="110">
      <c r="A110" s="4" t="s">
        <v>112</v>
      </c>
      <c r="B110" s="5" t="str">
        <f t="shared" si="1"/>
        <v>t</v>
      </c>
      <c r="C110" s="5">
        <f t="shared" si="2"/>
        <v>20</v>
      </c>
      <c r="D110" s="6" t="str">
        <f t="shared" si="3"/>
        <v>CCvCwzfNStLzfr</v>
      </c>
      <c r="E110" s="6" t="str">
        <f t="shared" si="4"/>
        <v>bmMJbZMtlsbJMW</v>
      </c>
      <c r="F110" s="6" t="str">
        <f>IFERROR(__xludf.DUMMYFUNCTION("SPLIT($D110, $E110)"),"CCvCwzfNS")</f>
        <v>CCvCwzfNS</v>
      </c>
      <c r="G110" s="6" t="str">
        <f>IFERROR(__xludf.DUMMYFUNCTION("""COMPUTED_VALUE"""),"Lzfr")</f>
        <v>Lzfr</v>
      </c>
    </row>
    <row r="111">
      <c r="A111" s="4" t="s">
        <v>113</v>
      </c>
      <c r="B111" s="5" t="str">
        <f t="shared" si="1"/>
        <v>V</v>
      </c>
      <c r="C111" s="5">
        <f t="shared" si="2"/>
        <v>48</v>
      </c>
      <c r="D111" s="6" t="str">
        <f t="shared" si="3"/>
        <v>gPPPBqDjBcPFpVgBR</v>
      </c>
      <c r="E111" s="6" t="str">
        <f t="shared" si="4"/>
        <v>bnMsVsbJZnWsdbSbM</v>
      </c>
      <c r="F111" s="6" t="str">
        <f>IFERROR(__xludf.DUMMYFUNCTION("SPLIT($D111, $E111)"),"gPPPBqDjBcPFp")</f>
        <v>gPPPBqDjBcPFp</v>
      </c>
      <c r="G111" s="6" t="str">
        <f>IFERROR(__xludf.DUMMYFUNCTION("""COMPUTED_VALUE"""),"gBR")</f>
        <v>gBR</v>
      </c>
    </row>
    <row r="112">
      <c r="A112" s="4" t="s">
        <v>114</v>
      </c>
      <c r="B112" s="5" t="str">
        <f t="shared" si="1"/>
        <v>H</v>
      </c>
      <c r="C112" s="5">
        <f t="shared" si="2"/>
        <v>34</v>
      </c>
      <c r="D112" s="6" t="str">
        <f t="shared" si="3"/>
        <v>qgDPHjHcPhpDRRpPBRp</v>
      </c>
      <c r="E112" s="6" t="str">
        <f t="shared" si="4"/>
        <v>CGSLwvHQwGfzrHLGLTL</v>
      </c>
      <c r="F112" s="6" t="str">
        <f>IFERROR(__xludf.DUMMYFUNCTION("SPLIT($D112, $E112)"),"qgDP")</f>
        <v>qgDP</v>
      </c>
      <c r="G112" s="6" t="str">
        <f>IFERROR(__xludf.DUMMYFUNCTION("""COMPUTED_VALUE"""),"j")</f>
        <v>j</v>
      </c>
      <c r="H112" s="6" t="str">
        <f>IFERROR(__xludf.DUMMYFUNCTION("""COMPUTED_VALUE"""),"cPhpDRRpPBRp")</f>
        <v>cPhpDRRpPBRp</v>
      </c>
    </row>
    <row r="113">
      <c r="A113" s="4" t="s">
        <v>115</v>
      </c>
      <c r="B113" s="5" t="str">
        <f t="shared" si="1"/>
        <v>q</v>
      </c>
      <c r="C113" s="5">
        <f t="shared" si="2"/>
        <v>17</v>
      </c>
      <c r="D113" s="6" t="str">
        <f t="shared" si="3"/>
        <v>CLGqDZZLT</v>
      </c>
      <c r="E113" s="6" t="str">
        <f t="shared" si="4"/>
        <v>dddPsdJpq</v>
      </c>
      <c r="F113" s="6" t="str">
        <f>IFERROR(__xludf.DUMMYFUNCTION("SPLIT($D113, $E113)"),"CLG")</f>
        <v>CLG</v>
      </c>
      <c r="G113" s="6" t="str">
        <f>IFERROR(__xludf.DUMMYFUNCTION("""COMPUTED_VALUE"""),"DZZLT")</f>
        <v>DZZLT</v>
      </c>
    </row>
    <row r="114">
      <c r="A114" s="4" t="s">
        <v>116</v>
      </c>
      <c r="B114" s="5" t="str">
        <f t="shared" si="1"/>
        <v>R</v>
      </c>
      <c r="C114" s="5">
        <f t="shared" si="2"/>
        <v>44</v>
      </c>
      <c r="D114" s="6" t="str">
        <f t="shared" si="3"/>
        <v>gbRbbnghnrWvgr</v>
      </c>
      <c r="E114" s="6" t="str">
        <f t="shared" si="4"/>
        <v>dJdSTRSsVNJlld</v>
      </c>
      <c r="F114" s="6" t="str">
        <f>IFERROR(__xludf.DUMMYFUNCTION("SPLIT($D114, $E114)"),"gb")</f>
        <v>gb</v>
      </c>
      <c r="G114" s="6" t="str">
        <f>IFERROR(__xludf.DUMMYFUNCTION("""COMPUTED_VALUE"""),"bbnghnrWvgr")</f>
        <v>bbnghnrWvgr</v>
      </c>
    </row>
    <row r="115">
      <c r="A115" s="4" t="s">
        <v>117</v>
      </c>
      <c r="B115" s="5" t="str">
        <f t="shared" si="1"/>
        <v>w</v>
      </c>
      <c r="C115" s="5">
        <f t="shared" si="2"/>
        <v>23</v>
      </c>
      <c r="D115" s="6" t="str">
        <f t="shared" si="3"/>
        <v>hMnwrjnnjggvn</v>
      </c>
      <c r="E115" s="6" t="str">
        <f t="shared" si="4"/>
        <v>LDwGffTfwCZZZ</v>
      </c>
      <c r="F115" s="6" t="str">
        <f>IFERROR(__xludf.DUMMYFUNCTION("SPLIT($D115, $E115)"),"hMn")</f>
        <v>hMn</v>
      </c>
      <c r="G115" s="6" t="str">
        <f>IFERROR(__xludf.DUMMYFUNCTION("""COMPUTED_VALUE"""),"rjnnjggvn")</f>
        <v>rjnnjggvn</v>
      </c>
    </row>
    <row r="116">
      <c r="A116" s="4" t="s">
        <v>118</v>
      </c>
      <c r="B116" s="5" t="str">
        <f t="shared" si="1"/>
        <v>b</v>
      </c>
      <c r="C116" s="5">
        <f t="shared" si="2"/>
        <v>2</v>
      </c>
      <c r="D116" s="6" t="str">
        <f t="shared" si="3"/>
        <v>NzJHbNHNNzJzgmHmz</v>
      </c>
      <c r="E116" s="6" t="str">
        <f t="shared" si="4"/>
        <v>pQSvvLqbLsVVsVGvB</v>
      </c>
      <c r="F116" s="6" t="str">
        <f>IFERROR(__xludf.DUMMYFUNCTION("SPLIT($D116, $E116)"),"NzJH")</f>
        <v>NzJH</v>
      </c>
      <c r="G116" s="6" t="str">
        <f>IFERROR(__xludf.DUMMYFUNCTION("""COMPUTED_VALUE"""),"NHNNzJzgmHmz")</f>
        <v>NHNNzJzgmHmz</v>
      </c>
    </row>
    <row r="117">
      <c r="A117" s="4" t="s">
        <v>119</v>
      </c>
      <c r="B117" s="5" t="str">
        <f t="shared" si="1"/>
        <v>T</v>
      </c>
      <c r="C117" s="5">
        <f t="shared" si="2"/>
        <v>46</v>
      </c>
      <c r="D117" s="6" t="str">
        <f t="shared" si="3"/>
        <v>WtWhtWDdrZldDWrWTlZg</v>
      </c>
      <c r="E117" s="6" t="str">
        <f t="shared" si="4"/>
        <v>ppVVsqQTVQBqsGqBsQVp</v>
      </c>
      <c r="F117" s="6" t="str">
        <f>IFERROR(__xludf.DUMMYFUNCTION("SPLIT($D117, $E117)"),"WtWhtWDdrZldDWrW")</f>
        <v>WtWhtWDdrZldDWrW</v>
      </c>
      <c r="G117" s="6" t="str">
        <f>IFERROR(__xludf.DUMMYFUNCTION("""COMPUTED_VALUE"""),"lZg")</f>
        <v>lZg</v>
      </c>
    </row>
    <row r="118">
      <c r="A118" s="4" t="s">
        <v>120</v>
      </c>
      <c r="B118" s="5" t="str">
        <f t="shared" si="1"/>
        <v>R</v>
      </c>
      <c r="C118" s="5">
        <f t="shared" si="2"/>
        <v>44</v>
      </c>
      <c r="D118" s="6" t="str">
        <f t="shared" si="3"/>
        <v>jWjWRRRl</v>
      </c>
      <c r="E118" s="6" t="str">
        <f t="shared" si="4"/>
        <v>PcHRwJgw</v>
      </c>
      <c r="F118" s="6" t="str">
        <f>IFERROR(__xludf.DUMMYFUNCTION("SPLIT($D118, $E118)"),"jWjW")</f>
        <v>jWjW</v>
      </c>
      <c r="G118" s="6" t="str">
        <f>IFERROR(__xludf.DUMMYFUNCTION("""COMPUTED_VALUE"""),"l")</f>
        <v>l</v>
      </c>
    </row>
    <row r="119">
      <c r="A119" s="4" t="s">
        <v>121</v>
      </c>
      <c r="B119" s="5" t="str">
        <f t="shared" si="1"/>
        <v>n</v>
      </c>
      <c r="C119" s="5">
        <f t="shared" si="2"/>
        <v>14</v>
      </c>
      <c r="D119" s="6" t="str">
        <f t="shared" si="3"/>
        <v>CCnnFTmnPCMCR</v>
      </c>
      <c r="E119" s="6" t="str">
        <f t="shared" si="4"/>
        <v>NfnwGwdfzvwwl</v>
      </c>
      <c r="F119" s="6" t="str">
        <f>IFERROR(__xludf.DUMMYFUNCTION("SPLIT($D119, $E119)"),"CC")</f>
        <v>CC</v>
      </c>
      <c r="G119" s="6" t="str">
        <f>IFERROR(__xludf.DUMMYFUNCTION("""COMPUTED_VALUE"""),"FTm")</f>
        <v>FTm</v>
      </c>
      <c r="H119" s="6" t="str">
        <f>IFERROR(__xludf.DUMMYFUNCTION("""COMPUTED_VALUE"""),"PCMCR")</f>
        <v>PCMCR</v>
      </c>
    </row>
    <row r="120">
      <c r="A120" s="4" t="s">
        <v>122</v>
      </c>
      <c r="B120" s="5" t="str">
        <f t="shared" si="1"/>
        <v>S</v>
      </c>
      <c r="C120" s="5">
        <f t="shared" si="2"/>
        <v>45</v>
      </c>
      <c r="D120" s="6" t="str">
        <f t="shared" si="3"/>
        <v>VQQVShDSSshhDDtDLhjccGjL</v>
      </c>
      <c r="E120" s="6" t="str">
        <f t="shared" si="4"/>
        <v>BBzBzlZflNZvwZzdwBzpSNNZ</v>
      </c>
      <c r="F120" s="6" t="str">
        <f>IFERROR(__xludf.DUMMYFUNCTION("SPLIT($D120, $E120)"),"VQQV")</f>
        <v>VQQV</v>
      </c>
      <c r="G120" s="6" t="str">
        <f>IFERROR(__xludf.DUMMYFUNCTION("""COMPUTED_VALUE"""),"hD")</f>
        <v>hD</v>
      </c>
      <c r="H120" s="6" t="str">
        <f>IFERROR(__xludf.DUMMYFUNCTION("""COMPUTED_VALUE"""),"shhDDtDLhjccGjL")</f>
        <v>shhDDtDLhjccGjL</v>
      </c>
    </row>
    <row r="121">
      <c r="A121" s="4" t="s">
        <v>123</v>
      </c>
      <c r="B121" s="5" t="str">
        <f t="shared" si="1"/>
        <v>H</v>
      </c>
      <c r="C121" s="5">
        <f t="shared" si="2"/>
        <v>34</v>
      </c>
      <c r="D121" s="6" t="str">
        <f t="shared" si="3"/>
        <v>QLHhJDDhDhgscgtj</v>
      </c>
      <c r="E121" s="6" t="str">
        <f t="shared" si="4"/>
        <v>bGHTrWbrTbRmbFrm</v>
      </c>
      <c r="F121" s="6" t="str">
        <f>IFERROR(__xludf.DUMMYFUNCTION("SPLIT($D121, $E121)"),"QL")</f>
        <v>QL</v>
      </c>
      <c r="G121" s="6" t="str">
        <f>IFERROR(__xludf.DUMMYFUNCTION("""COMPUTED_VALUE"""),"hJDDhDhgscgtj")</f>
        <v>hJDDhDhgscgtj</v>
      </c>
    </row>
    <row r="122">
      <c r="A122" s="4" t="s">
        <v>124</v>
      </c>
      <c r="B122" s="5" t="str">
        <f t="shared" si="1"/>
        <v>L</v>
      </c>
      <c r="C122" s="5">
        <f t="shared" si="2"/>
        <v>38</v>
      </c>
      <c r="D122" s="6" t="str">
        <f t="shared" si="3"/>
        <v>CJbLvJvbwtFHqvLzwJqqqtH</v>
      </c>
      <c r="E122" s="6" t="str">
        <f t="shared" si="4"/>
        <v>WTWRgDScDRSWQQjTRcWRDLT</v>
      </c>
      <c r="F122" s="6" t="str">
        <f>IFERROR(__xludf.DUMMYFUNCTION("SPLIT($D122, $E122)"),"CJb")</f>
        <v>CJb</v>
      </c>
      <c r="G122" s="6" t="str">
        <f>IFERROR(__xludf.DUMMYFUNCTION("""COMPUTED_VALUE"""),"vJvbwtFHqv")</f>
        <v>vJvbwtFHqv</v>
      </c>
      <c r="H122" s="6" t="str">
        <f>IFERROR(__xludf.DUMMYFUNCTION("""COMPUTED_VALUE"""),"zwJqqqtH")</f>
        <v>zwJqqqtH</v>
      </c>
    </row>
    <row r="123">
      <c r="A123" s="4" t="s">
        <v>125</v>
      </c>
      <c r="B123" s="5" t="str">
        <f t="shared" si="1"/>
        <v>n</v>
      </c>
      <c r="C123" s="5">
        <f t="shared" si="2"/>
        <v>14</v>
      </c>
      <c r="D123" s="6" t="str">
        <f t="shared" si="3"/>
        <v>mssGsMNphZMNsPPBnh</v>
      </c>
      <c r="E123" s="6" t="str">
        <f t="shared" si="4"/>
        <v>SjRgdnQRdWgdjgrcDn</v>
      </c>
      <c r="F123" s="6" t="str">
        <f>IFERROR(__xludf.DUMMYFUNCTION("SPLIT($D123, $E123)"),"mssGsMNphZMNsPPB")</f>
        <v>mssGsMNphZMNsPPB</v>
      </c>
      <c r="G123" s="6" t="str">
        <f>IFERROR(__xludf.DUMMYFUNCTION("""COMPUTED_VALUE"""),"h")</f>
        <v>h</v>
      </c>
    </row>
    <row r="124">
      <c r="A124" s="4" t="s">
        <v>126</v>
      </c>
      <c r="B124" s="5" t="str">
        <f t="shared" si="1"/>
        <v>l</v>
      </c>
      <c r="C124" s="5">
        <f t="shared" si="2"/>
        <v>12</v>
      </c>
      <c r="D124" s="6" t="str">
        <f t="shared" si="3"/>
        <v>GGmBMMsffmslMGshZlMphG</v>
      </c>
      <c r="E124" s="6" t="str">
        <f t="shared" si="4"/>
        <v>qCzHCbzlbvzqwzzgFJggCF</v>
      </c>
      <c r="F124" s="6" t="str">
        <f>IFERROR(__xludf.DUMMYFUNCTION("SPLIT($D124, $E124)"),"GGmBMMsffms")</f>
        <v>GGmBMMsffms</v>
      </c>
      <c r="G124" s="6" t="str">
        <f>IFERROR(__xludf.DUMMYFUNCTION("""COMPUTED_VALUE"""),"MGshZ")</f>
        <v>MGshZ</v>
      </c>
      <c r="H124" s="6" t="str">
        <f>IFERROR(__xludf.DUMMYFUNCTION("""COMPUTED_VALUE"""),"MphG")</f>
        <v>MphG</v>
      </c>
    </row>
    <row r="125">
      <c r="A125" s="4" t="s">
        <v>127</v>
      </c>
      <c r="B125" s="5" t="str">
        <f t="shared" si="1"/>
        <v>d</v>
      </c>
      <c r="C125" s="5">
        <f t="shared" si="2"/>
        <v>4</v>
      </c>
      <c r="D125" s="6" t="str">
        <f t="shared" si="3"/>
        <v>WCgWBphpWLQZQpgdhGdwm</v>
      </c>
      <c r="E125" s="6" t="str">
        <f t="shared" si="4"/>
        <v>fbfFRVRjRTbbSFttdbSbT</v>
      </c>
      <c r="F125" s="6" t="str">
        <f>IFERROR(__xludf.DUMMYFUNCTION("SPLIT($D125, $E125)"),"WCgWBphpWLQZQpg")</f>
        <v>WCgWBphpWLQZQpg</v>
      </c>
      <c r="G125" s="6" t="str">
        <f>IFERROR(__xludf.DUMMYFUNCTION("""COMPUTED_VALUE"""),"hG")</f>
        <v>hG</v>
      </c>
      <c r="H125" s="6" t="str">
        <f>IFERROR(__xludf.DUMMYFUNCTION("""COMPUTED_VALUE"""),"wm")</f>
        <v>wm</v>
      </c>
    </row>
    <row r="126">
      <c r="A126" s="4" t="s">
        <v>128</v>
      </c>
      <c r="B126" s="5" t="str">
        <f t="shared" si="1"/>
        <v>N</v>
      </c>
      <c r="C126" s="5">
        <f t="shared" si="2"/>
        <v>40</v>
      </c>
      <c r="D126" s="6" t="str">
        <f t="shared" si="3"/>
        <v>qqrZnDNqZJD</v>
      </c>
      <c r="E126" s="6" t="str">
        <f t="shared" si="4"/>
        <v>TVzRjVFbfSN</v>
      </c>
      <c r="F126" s="6" t="str">
        <f>IFERROR(__xludf.DUMMYFUNCTION("SPLIT($D126, $E126)"),"qqrZnD")</f>
        <v>qqrZnD</v>
      </c>
      <c r="G126" s="6" t="str">
        <f>IFERROR(__xludf.DUMMYFUNCTION("""COMPUTED_VALUE"""),"qZJD")</f>
        <v>qZJD</v>
      </c>
    </row>
    <row r="127">
      <c r="A127" s="4" t="s">
        <v>129</v>
      </c>
      <c r="B127" s="5" t="str">
        <f t="shared" si="1"/>
        <v>P</v>
      </c>
      <c r="C127" s="5">
        <f t="shared" si="2"/>
        <v>42</v>
      </c>
      <c r="D127" s="6" t="str">
        <f t="shared" si="3"/>
        <v>rPMvqJJqrJMPJnZMZZ</v>
      </c>
      <c r="E127" s="6" t="str">
        <f t="shared" si="4"/>
        <v>gLPgLWLggWQghwhmBh</v>
      </c>
      <c r="F127" s="6" t="str">
        <f>IFERROR(__xludf.DUMMYFUNCTION("SPLIT($D127, $E127)"),"r")</f>
        <v>r</v>
      </c>
      <c r="G127" s="6" t="str">
        <f>IFERROR(__xludf.DUMMYFUNCTION("""COMPUTED_VALUE"""),"MvqJJqrJM")</f>
        <v>MvqJJqrJM</v>
      </c>
      <c r="H127" s="6" t="str">
        <f>IFERROR(__xludf.DUMMYFUNCTION("""COMPUTED_VALUE"""),"JnZMZZ")</f>
        <v>JnZMZZ</v>
      </c>
    </row>
    <row r="128">
      <c r="A128" s="4" t="s">
        <v>130</v>
      </c>
      <c r="B128" s="5" t="str">
        <f t="shared" si="1"/>
        <v>C</v>
      </c>
      <c r="C128" s="5">
        <f t="shared" si="2"/>
        <v>29</v>
      </c>
      <c r="D128" s="6" t="str">
        <f t="shared" si="3"/>
        <v>CWGGzdHH</v>
      </c>
      <c r="E128" s="6" t="str">
        <f t="shared" si="4"/>
        <v>mPPSmPsC</v>
      </c>
      <c r="F128" s="6" t="str">
        <f>IFERROR(__xludf.DUMMYFUNCTION("SPLIT($D128, $E128)"),"WGGzdHH")</f>
        <v>WGGzdHH</v>
      </c>
    </row>
    <row r="129">
      <c r="A129" s="4" t="s">
        <v>131</v>
      </c>
      <c r="B129" s="5" t="str">
        <f t="shared" si="1"/>
        <v>R</v>
      </c>
      <c r="C129" s="5">
        <f t="shared" si="2"/>
        <v>44</v>
      </c>
      <c r="D129" s="6" t="str">
        <f t="shared" si="3"/>
        <v>LqwlZwRLrPMQlMqrlbZrQ</v>
      </c>
      <c r="E129" s="6" t="str">
        <f t="shared" si="4"/>
        <v>RsSNsmssSNSsNcBNpgmsJ</v>
      </c>
      <c r="F129" s="6" t="str">
        <f>IFERROR(__xludf.DUMMYFUNCTION("SPLIT($D129, $E129)"),"LqwlZw")</f>
        <v>LqwlZw</v>
      </c>
      <c r="G129" s="6" t="str">
        <f>IFERROR(__xludf.DUMMYFUNCTION("""COMPUTED_VALUE"""),"LrPMQlMqrlbZrQ")</f>
        <v>LrPMQlMqrlbZrQ</v>
      </c>
    </row>
    <row r="130">
      <c r="A130" s="4" t="s">
        <v>132</v>
      </c>
      <c r="B130" s="5" t="str">
        <f t="shared" si="1"/>
        <v>h</v>
      </c>
      <c r="C130" s="5">
        <f t="shared" si="2"/>
        <v>8</v>
      </c>
      <c r="D130" s="6" t="str">
        <f t="shared" si="3"/>
        <v>lwLDQhrDMQq</v>
      </c>
      <c r="E130" s="6" t="str">
        <f t="shared" si="4"/>
        <v>PGfhzGGjhGn</v>
      </c>
      <c r="F130" s="6" t="str">
        <f>IFERROR(__xludf.DUMMYFUNCTION("SPLIT($D130, $E130)"),"lwLDQ")</f>
        <v>lwLDQ</v>
      </c>
      <c r="G130" s="6" t="str">
        <f>IFERROR(__xludf.DUMMYFUNCTION("""COMPUTED_VALUE"""),"rDMQq")</f>
        <v>rDMQq</v>
      </c>
    </row>
    <row r="131">
      <c r="A131" s="4" t="s">
        <v>133</v>
      </c>
      <c r="B131" s="5" t="str">
        <f t="shared" si="1"/>
        <v>M</v>
      </c>
      <c r="C131" s="5">
        <f t="shared" si="2"/>
        <v>39</v>
      </c>
      <c r="D131" s="6" t="str">
        <f t="shared" si="3"/>
        <v>ZqDlZssCqJJMv</v>
      </c>
      <c r="E131" s="6" t="str">
        <f t="shared" si="4"/>
        <v>pdBpBBmBQSMRp</v>
      </c>
      <c r="F131" s="6" t="str">
        <f>IFERROR(__xludf.DUMMYFUNCTION("SPLIT($D131, $E131)"),"ZqDlZssCqJJ")</f>
        <v>ZqDlZssCqJJ</v>
      </c>
      <c r="G131" s="6" t="str">
        <f>IFERROR(__xludf.DUMMYFUNCTION("""COMPUTED_VALUE"""),"v")</f>
        <v>v</v>
      </c>
    </row>
    <row r="132">
      <c r="A132" s="4" t="s">
        <v>134</v>
      </c>
      <c r="B132" s="5" t="str">
        <f t="shared" si="1"/>
        <v>F</v>
      </c>
      <c r="C132" s="5">
        <f t="shared" si="2"/>
        <v>32</v>
      </c>
      <c r="D132" s="6" t="str">
        <f t="shared" si="3"/>
        <v>wLgVcbgFLzTLT</v>
      </c>
      <c r="E132" s="6" t="str">
        <f t="shared" si="4"/>
        <v>NNZmNNRdjdRmF</v>
      </c>
      <c r="F132" s="6" t="str">
        <f>IFERROR(__xludf.DUMMYFUNCTION("SPLIT($D132, $E132)"),"wLgVcbg")</f>
        <v>wLgVcbg</v>
      </c>
      <c r="G132" s="6" t="str">
        <f>IFERROR(__xludf.DUMMYFUNCTION("""COMPUTED_VALUE"""),"LzTLT")</f>
        <v>LzTLT</v>
      </c>
    </row>
    <row r="133">
      <c r="A133" s="4" t="s">
        <v>135</v>
      </c>
      <c r="B133" s="5" t="str">
        <f t="shared" si="1"/>
        <v>W</v>
      </c>
      <c r="C133" s="5">
        <f t="shared" si="2"/>
        <v>49</v>
      </c>
      <c r="D133" s="6" t="str">
        <f t="shared" si="3"/>
        <v>HZHbctWTwgVWg</v>
      </c>
      <c r="E133" s="6" t="str">
        <f t="shared" si="4"/>
        <v>sfrnnPqlnsWlD</v>
      </c>
      <c r="F133" s="6" t="str">
        <f>IFERROR(__xludf.DUMMYFUNCTION("SPLIT($D133, $E133)"),"HZHbct")</f>
        <v>HZHbct</v>
      </c>
      <c r="G133" s="6" t="str">
        <f>IFERROR(__xludf.DUMMYFUNCTION("""COMPUTED_VALUE"""),"TwgV")</f>
        <v>TwgV</v>
      </c>
      <c r="H133" s="6" t="str">
        <f>IFERROR(__xludf.DUMMYFUNCTION("""COMPUTED_VALUE"""),"g")</f>
        <v>g</v>
      </c>
    </row>
    <row r="134">
      <c r="A134" s="4" t="s">
        <v>136</v>
      </c>
      <c r="B134" s="5" t="str">
        <f t="shared" si="1"/>
        <v>L</v>
      </c>
      <c r="C134" s="5">
        <f t="shared" si="2"/>
        <v>38</v>
      </c>
      <c r="D134" s="6" t="str">
        <f t="shared" si="3"/>
        <v>RSnwSPFcLnFPnRwjzctz</v>
      </c>
      <c r="E134" s="6" t="str">
        <f t="shared" si="4"/>
        <v>bGNlZgNbbGdGpLhZdpgM</v>
      </c>
      <c r="F134" s="6" t="str">
        <f>IFERROR(__xludf.DUMMYFUNCTION("SPLIT($D134, $E134)"),"RSnwSPFc")</f>
        <v>RSnwSPFc</v>
      </c>
      <c r="G134" s="6" t="str">
        <f>IFERROR(__xludf.DUMMYFUNCTION("""COMPUTED_VALUE"""),"nFPnRwjzctz")</f>
        <v>nFPnRwjzctz</v>
      </c>
    </row>
    <row r="135">
      <c r="A135" s="4" t="s">
        <v>137</v>
      </c>
      <c r="B135" s="5" t="str">
        <f t="shared" si="1"/>
        <v>J</v>
      </c>
      <c r="C135" s="5">
        <f t="shared" si="2"/>
        <v>36</v>
      </c>
      <c r="D135" s="6" t="str">
        <f t="shared" si="3"/>
        <v>BqqBfMvTmmJqD</v>
      </c>
      <c r="E135" s="6" t="str">
        <f t="shared" si="4"/>
        <v>gGNVdGVbVJJZG</v>
      </c>
      <c r="F135" s="6" t="str">
        <f>IFERROR(__xludf.DUMMYFUNCTION("SPLIT($D135, $E135)"),"BqqBfMvTmm")</f>
        <v>BqqBfMvTmm</v>
      </c>
      <c r="G135" s="6" t="str">
        <f>IFERROR(__xludf.DUMMYFUNCTION("""COMPUTED_VALUE"""),"qD")</f>
        <v>qD</v>
      </c>
    </row>
    <row r="136">
      <c r="A136" s="4" t="s">
        <v>138</v>
      </c>
      <c r="B136" s="5" t="str">
        <f t="shared" si="1"/>
        <v>H</v>
      </c>
      <c r="C136" s="5">
        <f t="shared" si="2"/>
        <v>34</v>
      </c>
      <c r="D136" s="6" t="str">
        <f t="shared" si="3"/>
        <v>vsTDfqBmHmMWQC</v>
      </c>
      <c r="E136" s="6" t="str">
        <f t="shared" si="4"/>
        <v>wjtrHjjSFFnRSn</v>
      </c>
      <c r="F136" s="6" t="str">
        <f>IFERROR(__xludf.DUMMYFUNCTION("SPLIT($D136, $E136)"),"vsTDfqBm")</f>
        <v>vsTDfqBm</v>
      </c>
      <c r="G136" s="6" t="str">
        <f>IFERROR(__xludf.DUMMYFUNCTION("""COMPUTED_VALUE"""),"mMWQC")</f>
        <v>mMWQC</v>
      </c>
    </row>
    <row r="137">
      <c r="A137" s="4" t="s">
        <v>139</v>
      </c>
      <c r="B137" s="5" t="str">
        <f t="shared" si="1"/>
        <v>s</v>
      </c>
      <c r="C137" s="5">
        <f t="shared" si="2"/>
        <v>19</v>
      </c>
      <c r="D137" s="6" t="str">
        <f t="shared" si="3"/>
        <v>LsCmmcDHRj</v>
      </c>
      <c r="E137" s="6" t="str">
        <f t="shared" si="4"/>
        <v>dtNMstwwzJ</v>
      </c>
      <c r="F137" s="6" t="str">
        <f>IFERROR(__xludf.DUMMYFUNCTION("SPLIT($D137, $E137)"),"L")</f>
        <v>L</v>
      </c>
      <c r="G137" s="6" t="str">
        <f>IFERROR(__xludf.DUMMYFUNCTION("""COMPUTED_VALUE"""),"CmmcDHRj")</f>
        <v>CmmcDHRj</v>
      </c>
    </row>
    <row r="138">
      <c r="A138" s="4" t="s">
        <v>140</v>
      </c>
      <c r="B138" s="5" t="str">
        <f t="shared" si="1"/>
        <v>T</v>
      </c>
      <c r="C138" s="5">
        <f t="shared" si="2"/>
        <v>46</v>
      </c>
      <c r="D138" s="6" t="str">
        <f t="shared" si="3"/>
        <v>TvThqfBFB</v>
      </c>
      <c r="E138" s="6" t="str">
        <f t="shared" si="4"/>
        <v>NTnnndTtL</v>
      </c>
      <c r="F138" s="6" t="str">
        <f>IFERROR(__xludf.DUMMYFUNCTION("SPLIT($D138, $E138)"),"v")</f>
        <v>v</v>
      </c>
      <c r="G138" s="6" t="str">
        <f>IFERROR(__xludf.DUMMYFUNCTION("""COMPUTED_VALUE"""),"hqfBFB")</f>
        <v>hqfBFB</v>
      </c>
    </row>
    <row r="139">
      <c r="A139" s="4" t="s">
        <v>141</v>
      </c>
      <c r="B139" s="5" t="str">
        <f t="shared" si="1"/>
        <v>l</v>
      </c>
      <c r="C139" s="5">
        <f t="shared" si="2"/>
        <v>12</v>
      </c>
      <c r="D139" s="6" t="str">
        <f t="shared" si="3"/>
        <v>lvGQfbFQGblFr</v>
      </c>
      <c r="E139" s="6" t="str">
        <f t="shared" si="4"/>
        <v>RccLRSSlPPVHS</v>
      </c>
      <c r="F139" s="6" t="str">
        <f>IFERROR(__xludf.DUMMYFUNCTION("SPLIT($D139, $E139)"),"vGQfbFQGb")</f>
        <v>vGQfbFQGb</v>
      </c>
      <c r="G139" s="6" t="str">
        <f>IFERROR(__xludf.DUMMYFUNCTION("""COMPUTED_VALUE"""),"Fr")</f>
        <v>Fr</v>
      </c>
    </row>
    <row r="140">
      <c r="A140" s="4" t="s">
        <v>142</v>
      </c>
      <c r="B140" s="5" t="str">
        <f t="shared" si="1"/>
        <v>L</v>
      </c>
      <c r="C140" s="5">
        <f t="shared" si="2"/>
        <v>38</v>
      </c>
      <c r="D140" s="6" t="str">
        <f t="shared" si="3"/>
        <v>qbLpqTHSqpbqb</v>
      </c>
      <c r="E140" s="6" t="str">
        <f t="shared" si="4"/>
        <v>rPcQgjPDjcdDL</v>
      </c>
      <c r="F140" s="6" t="str">
        <f>IFERROR(__xludf.DUMMYFUNCTION("SPLIT($D140, $E140)"),"qb")</f>
        <v>qb</v>
      </c>
      <c r="G140" s="6" t="str">
        <f>IFERROR(__xludf.DUMMYFUNCTION("""COMPUTED_VALUE"""),"pqTHSqpbqb")</f>
        <v>pqTHSqpbqb</v>
      </c>
    </row>
    <row r="141">
      <c r="A141" s="4" t="s">
        <v>143</v>
      </c>
      <c r="B141" s="5" t="str">
        <f t="shared" si="1"/>
        <v>w</v>
      </c>
      <c r="C141" s="5">
        <f t="shared" si="2"/>
        <v>23</v>
      </c>
      <c r="D141" s="6" t="str">
        <f t="shared" si="3"/>
        <v>gnzhhBBwBWZzMglm</v>
      </c>
      <c r="E141" s="6" t="str">
        <f t="shared" si="4"/>
        <v>jDrDPjvfdvQPdwtd</v>
      </c>
      <c r="F141" s="6" t="str">
        <f>IFERROR(__xludf.DUMMYFUNCTION("SPLIT($D141, $E141)"),"gnzhhBB")</f>
        <v>gnzhhBB</v>
      </c>
      <c r="G141" s="6" t="str">
        <f>IFERROR(__xludf.DUMMYFUNCTION("""COMPUTED_VALUE"""),"BWZzMglm")</f>
        <v>BWZzMglm</v>
      </c>
    </row>
    <row r="142">
      <c r="A142" s="4" t="s">
        <v>144</v>
      </c>
      <c r="B142" s="5" t="str">
        <f t="shared" si="1"/>
        <v>R</v>
      </c>
      <c r="C142" s="5">
        <f t="shared" si="2"/>
        <v>44</v>
      </c>
      <c r="D142" s="6" t="str">
        <f t="shared" si="3"/>
        <v>WZZzZZlZmhsMmFgRBBBz</v>
      </c>
      <c r="E142" s="6" t="str">
        <f t="shared" si="4"/>
        <v>HHJpNJGVRSJVGTVpNqCH</v>
      </c>
      <c r="F142" s="6" t="str">
        <f>IFERROR(__xludf.DUMMYFUNCTION("SPLIT($D142, $E142)"),"WZZzZZlZmhsMmFg")</f>
        <v>WZZzZZlZmhsMmFg</v>
      </c>
      <c r="G142" s="6" t="str">
        <f>IFERROR(__xludf.DUMMYFUNCTION("""COMPUTED_VALUE"""),"BBBz")</f>
        <v>BBBz</v>
      </c>
    </row>
    <row r="143">
      <c r="A143" s="4" t="s">
        <v>145</v>
      </c>
      <c r="B143" s="5" t="str">
        <f t="shared" si="1"/>
        <v>D</v>
      </c>
      <c r="C143" s="5">
        <f t="shared" si="2"/>
        <v>30</v>
      </c>
      <c r="D143" s="6" t="str">
        <f t="shared" si="3"/>
        <v>JDphhGhDdGzWR</v>
      </c>
      <c r="E143" s="6" t="str">
        <f t="shared" si="4"/>
        <v>BnvqqLDNLMnLw</v>
      </c>
      <c r="F143" s="6" t="str">
        <f>IFERROR(__xludf.DUMMYFUNCTION("SPLIT($D143, $E143)"),"J")</f>
        <v>J</v>
      </c>
      <c r="G143" s="6" t="str">
        <f>IFERROR(__xludf.DUMMYFUNCTION("""COMPUTED_VALUE"""),"phhGh")</f>
        <v>phhGh</v>
      </c>
      <c r="H143" s="6" t="str">
        <f>IFERROR(__xludf.DUMMYFUNCTION("""COMPUTED_VALUE"""),"dGzWR")</f>
        <v>dGzWR</v>
      </c>
    </row>
    <row r="144">
      <c r="A144" s="4" t="s">
        <v>146</v>
      </c>
      <c r="B144" s="5" t="str">
        <f t="shared" si="1"/>
        <v>P</v>
      </c>
      <c r="C144" s="5">
        <f t="shared" si="2"/>
        <v>42</v>
      </c>
      <c r="D144" s="6" t="str">
        <f t="shared" si="3"/>
        <v>gsrTHHffTHPcrPrlHC</v>
      </c>
      <c r="E144" s="6" t="str">
        <f t="shared" si="4"/>
        <v>NZhvBZnZNLhPvBNwvh</v>
      </c>
      <c r="F144" s="6" t="str">
        <f>IFERROR(__xludf.DUMMYFUNCTION("SPLIT($D144, $E144)"),"gsrTHHffTH")</f>
        <v>gsrTHHffTH</v>
      </c>
      <c r="G144" s="6" t="str">
        <f>IFERROR(__xludf.DUMMYFUNCTION("""COMPUTED_VALUE"""),"cr")</f>
        <v>cr</v>
      </c>
      <c r="H144" s="6" t="str">
        <f>IFERROR(__xludf.DUMMYFUNCTION("""COMPUTED_VALUE"""),"rlHC")</f>
        <v>rlHC</v>
      </c>
    </row>
    <row r="145">
      <c r="A145" s="4" t="s">
        <v>147</v>
      </c>
      <c r="B145" s="5" t="str">
        <f t="shared" si="1"/>
        <v>S</v>
      </c>
      <c r="C145" s="5">
        <f t="shared" si="2"/>
        <v>45</v>
      </c>
      <c r="D145" s="6" t="str">
        <f t="shared" si="3"/>
        <v>sHVCSsSg</v>
      </c>
      <c r="E145" s="6" t="str">
        <f t="shared" si="4"/>
        <v>hJpSJjQh</v>
      </c>
      <c r="F145" s="6" t="str">
        <f>IFERROR(__xludf.DUMMYFUNCTION("SPLIT($D145, $E145)"),"sHVC")</f>
        <v>sHVC</v>
      </c>
      <c r="G145" s="6" t="str">
        <f>IFERROR(__xludf.DUMMYFUNCTION("""COMPUTED_VALUE"""),"s")</f>
        <v>s</v>
      </c>
      <c r="H145" s="6" t="str">
        <f>IFERROR(__xludf.DUMMYFUNCTION("""COMPUTED_VALUE"""),"g")</f>
        <v>g</v>
      </c>
    </row>
    <row r="146">
      <c r="A146" s="4" t="s">
        <v>148</v>
      </c>
      <c r="B146" s="5" t="str">
        <f t="shared" si="1"/>
        <v>q</v>
      </c>
      <c r="C146" s="5">
        <f t="shared" si="2"/>
        <v>17</v>
      </c>
      <c r="D146" s="6" t="str">
        <f t="shared" si="3"/>
        <v>JTMGlfjlTdqj</v>
      </c>
      <c r="E146" s="6" t="str">
        <f t="shared" si="4"/>
        <v>nqbnqFwqmnbQ</v>
      </c>
      <c r="F146" s="6" t="str">
        <f>IFERROR(__xludf.DUMMYFUNCTION("SPLIT($D146, $E146)"),"JTMGlfjlTd")</f>
        <v>JTMGlfjlTd</v>
      </c>
      <c r="G146" s="6" t="str">
        <f>IFERROR(__xludf.DUMMYFUNCTION("""COMPUTED_VALUE"""),"j")</f>
        <v>j</v>
      </c>
    </row>
    <row r="147">
      <c r="A147" s="4" t="s">
        <v>149</v>
      </c>
      <c r="B147" s="5" t="str">
        <f t="shared" si="1"/>
        <v>h</v>
      </c>
      <c r="C147" s="5">
        <f t="shared" si="2"/>
        <v>8</v>
      </c>
      <c r="D147" s="6" t="str">
        <f t="shared" si="3"/>
        <v>PBZhBBcWRZprPZcZDDCZTZRg</v>
      </c>
      <c r="E147" s="6" t="str">
        <f t="shared" si="4"/>
        <v>nnzwbbsbnvhbvznFsNFFvvNQ</v>
      </c>
      <c r="F147" s="6" t="str">
        <f>IFERROR(__xludf.DUMMYFUNCTION("SPLIT($D147, $E147)"),"PBZ")</f>
        <v>PBZ</v>
      </c>
      <c r="G147" s="6" t="str">
        <f>IFERROR(__xludf.DUMMYFUNCTION("""COMPUTED_VALUE"""),"BBcWRZprPZcZDDCZTZRg")</f>
        <v>BBcWRZprPZcZDDCZTZRg</v>
      </c>
    </row>
    <row r="148">
      <c r="A148" s="4" t="s">
        <v>150</v>
      </c>
      <c r="B148" s="5" t="str">
        <f t="shared" si="1"/>
        <v>V</v>
      </c>
      <c r="C148" s="5">
        <f t="shared" si="2"/>
        <v>48</v>
      </c>
      <c r="D148" s="6" t="str">
        <f t="shared" si="3"/>
        <v>BcWrVgCCZTDRDr</v>
      </c>
      <c r="E148" s="6" t="str">
        <f t="shared" si="4"/>
        <v>lGttfVtMddSJlH</v>
      </c>
      <c r="F148" s="6" t="str">
        <f>IFERROR(__xludf.DUMMYFUNCTION("SPLIT($D148, $E148)"),"BcWr")</f>
        <v>BcWr</v>
      </c>
      <c r="G148" s="6" t="str">
        <f>IFERROR(__xludf.DUMMYFUNCTION("""COMPUTED_VALUE"""),"gCCZTDRDr")</f>
        <v>gCCZTDRDr</v>
      </c>
    </row>
    <row r="149">
      <c r="A149" s="4" t="s">
        <v>151</v>
      </c>
      <c r="B149" s="5" t="str">
        <f t="shared" si="1"/>
        <v>V</v>
      </c>
      <c r="C149" s="5">
        <f t="shared" si="2"/>
        <v>48</v>
      </c>
      <c r="D149" s="6" t="str">
        <f t="shared" si="3"/>
        <v>vwwvpVbSvnSRR</v>
      </c>
      <c r="E149" s="6" t="str">
        <f t="shared" si="4"/>
        <v>mfMCmTHVHTBHB</v>
      </c>
      <c r="F149" s="6" t="str">
        <f>IFERROR(__xludf.DUMMYFUNCTION("SPLIT($D149, $E149)"),"vwwvp")</f>
        <v>vwwvp</v>
      </c>
      <c r="G149" s="6" t="str">
        <f>IFERROR(__xludf.DUMMYFUNCTION("""COMPUTED_VALUE"""),"bSvnSRR")</f>
        <v>bSvnSRR</v>
      </c>
    </row>
    <row r="150">
      <c r="A150" s="4" t="s">
        <v>152</v>
      </c>
      <c r="B150" s="5" t="str">
        <f t="shared" si="1"/>
        <v>Z</v>
      </c>
      <c r="C150" s="5">
        <f t="shared" si="2"/>
        <v>52</v>
      </c>
      <c r="D150" s="6" t="str">
        <f t="shared" si="3"/>
        <v>QLZgDPgSDg</v>
      </c>
      <c r="E150" s="6" t="str">
        <f t="shared" si="4"/>
        <v>GTMZfmTTBZ</v>
      </c>
      <c r="F150" s="6" t="str">
        <f>IFERROR(__xludf.DUMMYFUNCTION("SPLIT($D150, $E150)"),"QL")</f>
        <v>QL</v>
      </c>
      <c r="G150" s="6" t="str">
        <f>IFERROR(__xludf.DUMMYFUNCTION("""COMPUTED_VALUE"""),"gDPgSDg")</f>
        <v>gDPgSDg</v>
      </c>
    </row>
    <row r="151">
      <c r="A151" s="4" t="s">
        <v>153</v>
      </c>
      <c r="B151" s="5" t="str">
        <f t="shared" si="1"/>
        <v>z</v>
      </c>
      <c r="C151" s="5">
        <f t="shared" si="2"/>
        <v>26</v>
      </c>
      <c r="D151" s="6" t="str">
        <f t="shared" si="3"/>
        <v>QDDsQFDlzlgtJlLdFDgSJQF</v>
      </c>
      <c r="E151" s="6" t="str">
        <f t="shared" si="4"/>
        <v>vvpRvjqzjRwwwzWvhvWwqjj</v>
      </c>
      <c r="F151" s="6" t="str">
        <f>IFERROR(__xludf.DUMMYFUNCTION("SPLIT($D151, $E151)"),"QDDsQFDl")</f>
        <v>QDDsQFDl</v>
      </c>
      <c r="G151" s="6" t="str">
        <f>IFERROR(__xludf.DUMMYFUNCTION("""COMPUTED_VALUE"""),"lgtJlLdFDgSJQF")</f>
        <v>lgtJlLdFDgSJQF</v>
      </c>
    </row>
    <row r="152">
      <c r="A152" s="4" t="s">
        <v>154</v>
      </c>
      <c r="B152" s="5" t="str">
        <f t="shared" si="1"/>
        <v>l</v>
      </c>
      <c r="C152" s="5">
        <f t="shared" si="2"/>
        <v>12</v>
      </c>
      <c r="D152" s="6" t="str">
        <f t="shared" si="3"/>
        <v>mRRTGGNNflGRGGmmgRblsG</v>
      </c>
      <c r="E152" s="6" t="str">
        <f t="shared" si="4"/>
        <v>wCZwVZlZjVwjztpjZhpBCB</v>
      </c>
      <c r="F152" s="6" t="str">
        <f>IFERROR(__xludf.DUMMYFUNCTION("SPLIT($D152, $E152)"),"mRRTGGNNf")</f>
        <v>mRRTGGNNf</v>
      </c>
      <c r="G152" s="6" t="str">
        <f>IFERROR(__xludf.DUMMYFUNCTION("""COMPUTED_VALUE"""),"GRGGmmgRb")</f>
        <v>GRGGmmgRb</v>
      </c>
      <c r="H152" s="6" t="str">
        <f>IFERROR(__xludf.DUMMYFUNCTION("""COMPUTED_VALUE"""),"sG")</f>
        <v>sG</v>
      </c>
    </row>
    <row r="153">
      <c r="A153" s="4" t="s">
        <v>155</v>
      </c>
      <c r="B153" s="5" t="str">
        <f t="shared" si="1"/>
        <v>M</v>
      </c>
      <c r="C153" s="5">
        <f t="shared" si="2"/>
        <v>39</v>
      </c>
      <c r="D153" s="6" t="str">
        <f t="shared" si="3"/>
        <v>PMLLFLHPLPnLqDDLvFD</v>
      </c>
      <c r="E153" s="6" t="str">
        <f t="shared" si="4"/>
        <v>rzzMjhwVCjtphBzjMhV</v>
      </c>
      <c r="F153" s="6" t="str">
        <f>IFERROR(__xludf.DUMMYFUNCTION("SPLIT($D153, $E153)"),"P")</f>
        <v>P</v>
      </c>
      <c r="G153" s="6" t="str">
        <f>IFERROR(__xludf.DUMMYFUNCTION("""COMPUTED_VALUE"""),"LLFLHPLPnLqDDLvFD")</f>
        <v>LLFLHPLPnLqDDLvFD</v>
      </c>
    </row>
    <row r="154">
      <c r="A154" s="4" t="s">
        <v>156</v>
      </c>
      <c r="B154" s="5" t="str">
        <f t="shared" si="1"/>
        <v>S</v>
      </c>
      <c r="C154" s="5">
        <f t="shared" si="2"/>
        <v>45</v>
      </c>
      <c r="D154" s="6" t="str">
        <f t="shared" si="3"/>
        <v>FDdSPSpLcD</v>
      </c>
      <c r="E154" s="6" t="str">
        <f t="shared" si="4"/>
        <v>sNRRWSTNWN</v>
      </c>
      <c r="F154" s="6" t="str">
        <f>IFERROR(__xludf.DUMMYFUNCTION("SPLIT($D154, $E154)"),"FDd")</f>
        <v>FDd</v>
      </c>
      <c r="G154" s="6" t="str">
        <f>IFERROR(__xludf.DUMMYFUNCTION("""COMPUTED_VALUE"""),"P")</f>
        <v>P</v>
      </c>
      <c r="H154" s="6" t="str">
        <f>IFERROR(__xludf.DUMMYFUNCTION("""COMPUTED_VALUE"""),"pLcD")</f>
        <v>pLcD</v>
      </c>
    </row>
    <row r="155">
      <c r="A155" s="4" t="s">
        <v>157</v>
      </c>
      <c r="B155" s="5" t="str">
        <f t="shared" si="1"/>
        <v>l</v>
      </c>
      <c r="C155" s="5">
        <f t="shared" si="2"/>
        <v>12</v>
      </c>
      <c r="D155" s="6" t="str">
        <f t="shared" si="3"/>
        <v>STldJthdJbtT</v>
      </c>
      <c r="E155" s="6" t="str">
        <f t="shared" si="4"/>
        <v>qljCRDDHmqmj</v>
      </c>
      <c r="F155" s="6" t="str">
        <f>IFERROR(__xludf.DUMMYFUNCTION("SPLIT($D155, $E155)"),"ST")</f>
        <v>ST</v>
      </c>
      <c r="G155" s="6" t="str">
        <f>IFERROR(__xludf.DUMMYFUNCTION("""COMPUTED_VALUE"""),"dJthdJbtT")</f>
        <v>dJthdJbtT</v>
      </c>
    </row>
    <row r="156">
      <c r="A156" s="4" t="s">
        <v>158</v>
      </c>
      <c r="B156" s="5" t="str">
        <f t="shared" si="1"/>
        <v>P</v>
      </c>
      <c r="C156" s="5">
        <f t="shared" si="2"/>
        <v>42</v>
      </c>
      <c r="D156" s="6" t="str">
        <f t="shared" si="3"/>
        <v>VVvNwwvNFssJFJPNNwVv</v>
      </c>
      <c r="E156" s="6" t="str">
        <f t="shared" si="4"/>
        <v>RMCgCgDqjjjqrDqqMHqP</v>
      </c>
      <c r="F156" s="6" t="str">
        <f>IFERROR(__xludf.DUMMYFUNCTION("SPLIT($D156, $E156)"),"VVvNwwvNFssJFJ")</f>
        <v>VVvNwwvNFssJFJ</v>
      </c>
      <c r="G156" s="6" t="str">
        <f>IFERROR(__xludf.DUMMYFUNCTION("""COMPUTED_VALUE"""),"NNwVv")</f>
        <v>NNwVv</v>
      </c>
    </row>
    <row r="157">
      <c r="A157" s="4" t="s">
        <v>159</v>
      </c>
      <c r="B157" s="5" t="str">
        <f t="shared" si="1"/>
        <v>B</v>
      </c>
      <c r="C157" s="5">
        <f t="shared" si="2"/>
        <v>28</v>
      </c>
      <c r="D157" s="6" t="str">
        <f t="shared" si="3"/>
        <v>QBZwQfZwfV</v>
      </c>
      <c r="E157" s="6" t="str">
        <f t="shared" si="4"/>
        <v>htcSBtBJnT</v>
      </c>
      <c r="F157" s="6" t="str">
        <f>IFERROR(__xludf.DUMMYFUNCTION("SPLIT($D157, $E157)"),"Q")</f>
        <v>Q</v>
      </c>
      <c r="G157" s="6" t="str">
        <f>IFERROR(__xludf.DUMMYFUNCTION("""COMPUTED_VALUE"""),"ZwQfZwfV")</f>
        <v>ZwQfZwfV</v>
      </c>
    </row>
    <row r="158">
      <c r="A158" s="4" t="s">
        <v>160</v>
      </c>
      <c r="B158" s="5" t="str">
        <f t="shared" si="1"/>
        <v>T</v>
      </c>
      <c r="C158" s="5">
        <f t="shared" si="2"/>
        <v>46</v>
      </c>
      <c r="D158" s="6" t="str">
        <f t="shared" si="3"/>
        <v>TzjjPzsQTslNlNzPRV</v>
      </c>
      <c r="E158" s="6" t="str">
        <f t="shared" si="4"/>
        <v>GJJJGGtTJmgJHtmTZC</v>
      </c>
      <c r="F158" s="6" t="str">
        <f>IFERROR(__xludf.DUMMYFUNCTION("SPLIT($D158, $E158)"),"zjjPzsQ")</f>
        <v>zjjPzsQ</v>
      </c>
      <c r="G158" s="6" t="str">
        <f>IFERROR(__xludf.DUMMYFUNCTION("""COMPUTED_VALUE"""),"slNlNzPRV")</f>
        <v>slNlNzPRV</v>
      </c>
    </row>
    <row r="159">
      <c r="A159" s="4" t="s">
        <v>161</v>
      </c>
      <c r="B159" s="5" t="str">
        <f t="shared" si="1"/>
        <v>d</v>
      </c>
      <c r="C159" s="5">
        <f t="shared" si="2"/>
        <v>4</v>
      </c>
      <c r="D159" s="6" t="str">
        <f t="shared" si="3"/>
        <v>dBDWScMBhh</v>
      </c>
      <c r="E159" s="6" t="str">
        <f t="shared" si="4"/>
        <v>PGgdwwJPfw</v>
      </c>
      <c r="F159" s="6" t="str">
        <f>IFERROR(__xludf.DUMMYFUNCTION("SPLIT($D159, $E159)"),"BDWScMBhh")</f>
        <v>BDWScMBhh</v>
      </c>
    </row>
    <row r="160">
      <c r="A160" s="4" t="s">
        <v>162</v>
      </c>
      <c r="B160" s="5" t="str">
        <f t="shared" si="1"/>
        <v>v</v>
      </c>
      <c r="C160" s="5">
        <f t="shared" si="2"/>
        <v>22</v>
      </c>
      <c r="D160" s="6" t="str">
        <f t="shared" si="3"/>
        <v>SqSqbSPDBhqnMqvrrSW</v>
      </c>
      <c r="E160" s="6" t="str">
        <f t="shared" si="4"/>
        <v>VNFpRVRLzVQslvpNjVL</v>
      </c>
      <c r="F160" s="6" t="str">
        <f>IFERROR(__xludf.DUMMYFUNCTION("SPLIT($D160, $E160)"),"SqSqbSPDBhqnMq")</f>
        <v>SqSqbSPDBhqnMq</v>
      </c>
      <c r="G160" s="6" t="str">
        <f>IFERROR(__xludf.DUMMYFUNCTION("""COMPUTED_VALUE"""),"rrSW")</f>
        <v>rrSW</v>
      </c>
    </row>
    <row r="161">
      <c r="A161" s="4" t="s">
        <v>163</v>
      </c>
      <c r="B161" s="5" t="str">
        <f t="shared" si="1"/>
        <v>v</v>
      </c>
      <c r="C161" s="5">
        <f t="shared" si="2"/>
        <v>22</v>
      </c>
      <c r="D161" s="6" t="str">
        <f t="shared" si="3"/>
        <v>bWFgFCPFtgvDZWgtChDNF</v>
      </c>
      <c r="E161" s="6" t="str">
        <f t="shared" si="4"/>
        <v>JHvGVzHHpjzHnnzGzzHRR</v>
      </c>
      <c r="F161" s="6" t="str">
        <f>IFERROR(__xludf.DUMMYFUNCTION("SPLIT($D161, $E161)"),"bWFgFCPFtg")</f>
        <v>bWFgFCPFtg</v>
      </c>
      <c r="G161" s="6" t="str">
        <f>IFERROR(__xludf.DUMMYFUNCTION("""COMPUTED_VALUE"""),"DZWgtChDNF")</f>
        <v>DZWgtChDNF</v>
      </c>
    </row>
    <row r="162">
      <c r="A162" s="4" t="s">
        <v>164</v>
      </c>
      <c r="B162" s="5" t="str">
        <f t="shared" si="1"/>
        <v>l</v>
      </c>
      <c r="C162" s="5">
        <f t="shared" si="2"/>
        <v>12</v>
      </c>
      <c r="D162" s="6" t="str">
        <f t="shared" si="3"/>
        <v>qcScQbbmqdQmlQmrlcQwLm</v>
      </c>
      <c r="E162" s="6" t="str">
        <f t="shared" si="4"/>
        <v>HlRRjzGHnHJnnGVjHzBHzG</v>
      </c>
      <c r="F162" s="6" t="str">
        <f>IFERROR(__xludf.DUMMYFUNCTION("SPLIT($D162, $E162)"),"qcScQbbmqdQm")</f>
        <v>qcScQbbmqdQm</v>
      </c>
      <c r="G162" s="6" t="str">
        <f>IFERROR(__xludf.DUMMYFUNCTION("""COMPUTED_VALUE"""),"Qmr")</f>
        <v>Qmr</v>
      </c>
      <c r="H162" s="6" t="str">
        <f>IFERROR(__xludf.DUMMYFUNCTION("""COMPUTED_VALUE"""),"cQwLm")</f>
        <v>cQwLm</v>
      </c>
    </row>
    <row r="163">
      <c r="A163" s="4" t="s">
        <v>165</v>
      </c>
      <c r="B163" s="5" t="str">
        <f t="shared" si="1"/>
        <v>f</v>
      </c>
      <c r="C163" s="5">
        <f t="shared" si="2"/>
        <v>6</v>
      </c>
      <c r="D163" s="6" t="str">
        <f t="shared" si="3"/>
        <v>TqQwmLmfcddfwr</v>
      </c>
      <c r="E163" s="6" t="str">
        <f t="shared" si="4"/>
        <v>fCgbWCNPsZNfCb</v>
      </c>
      <c r="F163" s="6" t="str">
        <f>IFERROR(__xludf.DUMMYFUNCTION("SPLIT($D163, $E163)"),"TqQwmLm")</f>
        <v>TqQwmLm</v>
      </c>
      <c r="G163" s="6" t="str">
        <f>IFERROR(__xludf.DUMMYFUNCTION("""COMPUTED_VALUE"""),"cdd")</f>
        <v>cdd</v>
      </c>
      <c r="H163" s="6" t="str">
        <f>IFERROR(__xludf.DUMMYFUNCTION("""COMPUTED_VALUE"""),"wr")</f>
        <v>wr</v>
      </c>
    </row>
    <row r="164">
      <c r="A164" s="4" t="s">
        <v>166</v>
      </c>
      <c r="B164" s="5" t="str">
        <f t="shared" si="1"/>
        <v>C</v>
      </c>
      <c r="C164" s="5">
        <f t="shared" si="2"/>
        <v>29</v>
      </c>
      <c r="D164" s="6" t="str">
        <f t="shared" si="3"/>
        <v>pddprrtrCPdvJdM</v>
      </c>
      <c r="E164" s="6" t="str">
        <f t="shared" si="4"/>
        <v>jwwwHnLwwjLWCLg</v>
      </c>
      <c r="F164" s="6" t="str">
        <f>IFERROR(__xludf.DUMMYFUNCTION("SPLIT($D164, $E164)"),"pddprrtr")</f>
        <v>pddprrtr</v>
      </c>
      <c r="G164" s="6" t="str">
        <f>IFERROR(__xludf.DUMMYFUNCTION("""COMPUTED_VALUE"""),"PdvJdM")</f>
        <v>PdvJdM</v>
      </c>
    </row>
    <row r="165">
      <c r="A165" s="4" t="s">
        <v>167</v>
      </c>
      <c r="B165" s="5" t="str">
        <f t="shared" si="1"/>
        <v>c</v>
      </c>
      <c r="C165" s="5">
        <f t="shared" si="2"/>
        <v>3</v>
      </c>
      <c r="D165" s="6" t="str">
        <f t="shared" si="3"/>
        <v>qhzZTmZcmRhmpFl</v>
      </c>
      <c r="E165" s="6" t="str">
        <f t="shared" si="4"/>
        <v>VHcQQVwWQHVQwnH</v>
      </c>
      <c r="F165" s="6" t="str">
        <f>IFERROR(__xludf.DUMMYFUNCTION("SPLIT($D165, $E165)"),"qhzZTmZ")</f>
        <v>qhzZTmZ</v>
      </c>
      <c r="G165" s="6" t="str">
        <f>IFERROR(__xludf.DUMMYFUNCTION("""COMPUTED_VALUE"""),"mRhmpFl")</f>
        <v>mRhmpFl</v>
      </c>
    </row>
    <row r="166">
      <c r="A166" s="4" t="s">
        <v>168</v>
      </c>
      <c r="B166" s="5" t="str">
        <f t="shared" si="1"/>
        <v>B</v>
      </c>
      <c r="C166" s="5">
        <f t="shared" si="2"/>
        <v>28</v>
      </c>
      <c r="D166" s="6" t="str">
        <f t="shared" si="3"/>
        <v>lGmhfRfmBZRlmm</v>
      </c>
      <c r="E166" s="6" t="str">
        <f t="shared" si="4"/>
        <v>bvDPBMvNbvJJpP</v>
      </c>
      <c r="F166" s="6" t="str">
        <f>IFERROR(__xludf.DUMMYFUNCTION("SPLIT($D166, $E166)"),"lGmhfRfm")</f>
        <v>lGmhfRfm</v>
      </c>
      <c r="G166" s="6" t="str">
        <f>IFERROR(__xludf.DUMMYFUNCTION("""COMPUTED_VALUE"""),"ZRlmm")</f>
        <v>ZRlmm</v>
      </c>
    </row>
    <row r="167">
      <c r="A167" s="4" t="s">
        <v>169</v>
      </c>
      <c r="B167" s="5" t="str">
        <f t="shared" si="1"/>
        <v>n</v>
      </c>
      <c r="C167" s="5">
        <f t="shared" si="2"/>
        <v>14</v>
      </c>
      <c r="D167" s="6" t="str">
        <f t="shared" si="3"/>
        <v>NsptgfGLLNwnN</v>
      </c>
      <c r="E167" s="6" t="str">
        <f t="shared" si="4"/>
        <v>QSZbCvZnRnMCb</v>
      </c>
      <c r="F167" s="6" t="str">
        <f>IFERROR(__xludf.DUMMYFUNCTION("SPLIT($D167, $E167)"),"NsptgfGLLNw")</f>
        <v>NsptgfGLLNw</v>
      </c>
      <c r="G167" s="6" t="str">
        <f>IFERROR(__xludf.DUMMYFUNCTION("""COMPUTED_VALUE"""),"N")</f>
        <v>N</v>
      </c>
    </row>
    <row r="168">
      <c r="A168" s="4" t="s">
        <v>170</v>
      </c>
      <c r="B168" s="5" t="str">
        <f t="shared" si="1"/>
        <v>z</v>
      </c>
      <c r="C168" s="5">
        <f t="shared" si="2"/>
        <v>26</v>
      </c>
      <c r="D168" s="6" t="str">
        <f t="shared" si="3"/>
        <v>Jldhdzwz</v>
      </c>
      <c r="E168" s="6" t="str">
        <f t="shared" si="4"/>
        <v>BMCSZvrz</v>
      </c>
      <c r="F168" s="6" t="str">
        <f>IFERROR(__xludf.DUMMYFUNCTION("SPLIT($D168, $E168)"),"Jldhd")</f>
        <v>Jldhd</v>
      </c>
      <c r="G168" s="6" t="str">
        <f>IFERROR(__xludf.DUMMYFUNCTION("""COMPUTED_VALUE"""),"w")</f>
        <v>w</v>
      </c>
    </row>
    <row r="169">
      <c r="A169" s="4" t="s">
        <v>171</v>
      </c>
      <c r="B169" s="5" t="str">
        <f t="shared" si="1"/>
        <v>m</v>
      </c>
      <c r="C169" s="5">
        <f t="shared" si="2"/>
        <v>13</v>
      </c>
      <c r="D169" s="6" t="str">
        <f t="shared" si="3"/>
        <v>JFcdWTdwhPTFVDVmTJ</v>
      </c>
      <c r="E169" s="6" t="str">
        <f t="shared" si="4"/>
        <v>NqmstLqgLtLtjGGpsG</v>
      </c>
      <c r="F169" s="6" t="str">
        <f>IFERROR(__xludf.DUMMYFUNCTION("SPLIT($D169, $E169)"),"JFcdWTdwhPTFVDV")</f>
        <v>JFcdWTdwhPTFVDV</v>
      </c>
      <c r="G169" s="6" t="str">
        <f>IFERROR(__xludf.DUMMYFUNCTION("""COMPUTED_VALUE"""),"TJ")</f>
        <v>TJ</v>
      </c>
    </row>
    <row r="170">
      <c r="A170" s="4" t="s">
        <v>172</v>
      </c>
      <c r="B170" s="5" t="str">
        <f t="shared" si="1"/>
        <v>W</v>
      </c>
      <c r="C170" s="5">
        <f t="shared" si="2"/>
        <v>49</v>
      </c>
      <c r="D170" s="6" t="str">
        <f t="shared" si="3"/>
        <v>dVVTSgTDpHVDjgdWpdpHTZS</v>
      </c>
      <c r="E170" s="6" t="str">
        <f t="shared" si="4"/>
        <v>bWGrnnvrNwzFGNrFwnNNwvh</v>
      </c>
      <c r="F170" s="6" t="str">
        <f>IFERROR(__xludf.DUMMYFUNCTION("SPLIT($D170, $E170)"),"dVVTSgTDpHVDjgd")</f>
        <v>dVVTSgTDpHVDjgd</v>
      </c>
      <c r="G170" s="6" t="str">
        <f>IFERROR(__xludf.DUMMYFUNCTION("""COMPUTED_VALUE"""),"pdpHTZS")</f>
        <v>pdpHTZS</v>
      </c>
    </row>
    <row r="171">
      <c r="A171" s="4" t="s">
        <v>173</v>
      </c>
      <c r="B171" s="5" t="str">
        <f t="shared" si="1"/>
        <v>L</v>
      </c>
      <c r="C171" s="5">
        <f t="shared" si="2"/>
        <v>38</v>
      </c>
      <c r="D171" s="6" t="str">
        <f t="shared" si="3"/>
        <v>CPRlMPJcMQcBcsmmLCMP</v>
      </c>
      <c r="E171" s="6" t="str">
        <f t="shared" si="4"/>
        <v>rzbFfhwfrvLrNNwwGwfF</v>
      </c>
      <c r="F171" s="6" t="str">
        <f>IFERROR(__xludf.DUMMYFUNCTION("SPLIT($D171, $E171)"),"CPRlMPJcMQcBcsmm")</f>
        <v>CPRlMPJcMQcBcsmm</v>
      </c>
      <c r="G171" s="6" t="str">
        <f>IFERROR(__xludf.DUMMYFUNCTION("""COMPUTED_VALUE"""),"CMP")</f>
        <v>CMP</v>
      </c>
    </row>
    <row r="172">
      <c r="A172" s="4" t="s">
        <v>174</v>
      </c>
      <c r="B172" s="5" t="str">
        <f t="shared" si="1"/>
        <v>t</v>
      </c>
      <c r="C172" s="5">
        <f t="shared" si="2"/>
        <v>20</v>
      </c>
      <c r="D172" s="6" t="str">
        <f t="shared" si="3"/>
        <v>CRJmtbmJlQbsQlRB</v>
      </c>
      <c r="E172" s="6" t="str">
        <f t="shared" si="4"/>
        <v>pZDVjTHTdjDtSjZt</v>
      </c>
      <c r="F172" s="6" t="str">
        <f>IFERROR(__xludf.DUMMYFUNCTION("SPLIT($D172, $E172)"),"CRJm")</f>
        <v>CRJm</v>
      </c>
      <c r="G172" s="6" t="str">
        <f>IFERROR(__xludf.DUMMYFUNCTION("""COMPUTED_VALUE"""),"bmJlQbsQlRB")</f>
        <v>bmJlQbsQlRB</v>
      </c>
    </row>
    <row r="173">
      <c r="A173" s="4" t="s">
        <v>175</v>
      </c>
      <c r="B173" s="5" t="str">
        <f t="shared" si="1"/>
        <v>Q</v>
      </c>
      <c r="C173" s="5">
        <f t="shared" si="2"/>
        <v>43</v>
      </c>
      <c r="D173" s="6" t="str">
        <f t="shared" si="3"/>
        <v>rQVJrRFdrwDf</v>
      </c>
      <c r="E173" s="6" t="str">
        <f t="shared" si="4"/>
        <v>zHQHQBTnpWTW</v>
      </c>
      <c r="F173" s="6" t="str">
        <f>IFERROR(__xludf.DUMMYFUNCTION("SPLIT($D173, $E173)"),"r")</f>
        <v>r</v>
      </c>
      <c r="G173" s="6" t="str">
        <f>IFERROR(__xludf.DUMMYFUNCTION("""COMPUTED_VALUE"""),"VJrRFdrwDf")</f>
        <v>VJrRFdrwDf</v>
      </c>
    </row>
    <row r="174">
      <c r="A174" s="4" t="s">
        <v>176</v>
      </c>
      <c r="B174" s="5" t="str">
        <f t="shared" si="1"/>
        <v>s</v>
      </c>
      <c r="C174" s="5">
        <f t="shared" si="2"/>
        <v>19</v>
      </c>
      <c r="D174" s="6" t="str">
        <f t="shared" si="3"/>
        <v>PCLbPcPCsgqCgPgLjScSqNb</v>
      </c>
      <c r="E174" s="6" t="str">
        <f t="shared" si="4"/>
        <v>HTzMtWmWtzlTHmBtTlMssMT</v>
      </c>
      <c r="F174" s="6" t="str">
        <f>IFERROR(__xludf.DUMMYFUNCTION("SPLIT($D174, $E174)"),"PCLbPcPC")</f>
        <v>PCLbPcPC</v>
      </c>
      <c r="G174" s="6" t="str">
        <f>IFERROR(__xludf.DUMMYFUNCTION("""COMPUTED_VALUE"""),"gqCgPgLjScSqNb")</f>
        <v>gqCgPgLjScSqNb</v>
      </c>
    </row>
    <row r="175">
      <c r="A175" s="4" t="s">
        <v>177</v>
      </c>
      <c r="B175" s="5" t="str">
        <f t="shared" si="1"/>
        <v>h</v>
      </c>
      <c r="C175" s="5">
        <f t="shared" si="2"/>
        <v>8</v>
      </c>
      <c r="D175" s="6" t="str">
        <f t="shared" si="3"/>
        <v>cCqghSSPcvgScPb</v>
      </c>
      <c r="E175" s="6" t="str">
        <f t="shared" si="4"/>
        <v>wFGdDDVZFfDhZGB</v>
      </c>
      <c r="F175" s="6" t="str">
        <f>IFERROR(__xludf.DUMMYFUNCTION("SPLIT($D175, $E175)"),"cCqg")</f>
        <v>cCqg</v>
      </c>
      <c r="G175" s="6" t="str">
        <f>IFERROR(__xludf.DUMMYFUNCTION("""COMPUTED_VALUE"""),"SSPcvgScPb")</f>
        <v>SSPcvgScPb</v>
      </c>
    </row>
    <row r="176">
      <c r="A176" s="4" t="s">
        <v>178</v>
      </c>
      <c r="B176" s="5" t="str">
        <f t="shared" si="1"/>
        <v>d</v>
      </c>
      <c r="C176" s="5">
        <f t="shared" si="2"/>
        <v>4</v>
      </c>
      <c r="D176" s="6" t="str">
        <f t="shared" si="3"/>
        <v>zrRQRdqzPHQtnMPrtzPMRRQM</v>
      </c>
      <c r="E176" s="6" t="str">
        <f t="shared" si="4"/>
        <v>VBBblJJBSClBpJbpdCCbBlCC</v>
      </c>
      <c r="F176" s="6" t="str">
        <f>IFERROR(__xludf.DUMMYFUNCTION("SPLIT($D176, $E176)"),"zrRQR")</f>
        <v>zrRQR</v>
      </c>
      <c r="G176" s="6" t="str">
        <f>IFERROR(__xludf.DUMMYFUNCTION("""COMPUTED_VALUE"""),"qzPHQtnMPrtzPMRRQM")</f>
        <v>qzPHQtnMPrtzPMRRQM</v>
      </c>
    </row>
    <row r="177">
      <c r="A177" s="4" t="s">
        <v>179</v>
      </c>
      <c r="B177" s="5" t="str">
        <f t="shared" si="1"/>
        <v>N</v>
      </c>
      <c r="C177" s="5">
        <f t="shared" si="2"/>
        <v>40</v>
      </c>
      <c r="D177" s="6" t="str">
        <f t="shared" si="3"/>
        <v>hTcGwzswGwGmGfDvvfGmGNf</v>
      </c>
      <c r="E177" s="6" t="str">
        <f t="shared" si="4"/>
        <v>BpllVSWbWppNCBNBVpCBClW</v>
      </c>
      <c r="F177" s="6" t="str">
        <f>IFERROR(__xludf.DUMMYFUNCTION("SPLIT($D177, $E177)"),"hTcGwzswGwGmGfDvvfGmG")</f>
        <v>hTcGwzswGwGmGfDvvfGmG</v>
      </c>
      <c r="G177" s="6" t="str">
        <f>IFERROR(__xludf.DUMMYFUNCTION("""COMPUTED_VALUE"""),"f")</f>
        <v>f</v>
      </c>
    </row>
    <row r="178">
      <c r="A178" s="4" t="s">
        <v>180</v>
      </c>
      <c r="B178" s="5" t="str">
        <f t="shared" si="1"/>
        <v>g</v>
      </c>
      <c r="C178" s="5">
        <f t="shared" si="2"/>
        <v>7</v>
      </c>
      <c r="D178" s="6" t="str">
        <f t="shared" si="3"/>
        <v>gvGFTmTgwDhTDccsTfzfmfGG</v>
      </c>
      <c r="E178" s="6" t="str">
        <f t="shared" si="4"/>
        <v>QPgPPqrgRZPHnRqRZrQLnRgP</v>
      </c>
      <c r="F178" s="6" t="str">
        <f>IFERROR(__xludf.DUMMYFUNCTION("SPLIT($D178, $E178)"),"vGFTmT")</f>
        <v>vGFTmT</v>
      </c>
      <c r="G178" s="6" t="str">
        <f>IFERROR(__xludf.DUMMYFUNCTION("""COMPUTED_VALUE"""),"wDhTDccsTfzfmfGG")</f>
        <v>wDhTDccsTfzfmfGG</v>
      </c>
    </row>
    <row r="179">
      <c r="A179" s="4" t="s">
        <v>181</v>
      </c>
      <c r="B179" s="5" t="str">
        <f t="shared" si="1"/>
        <v>l</v>
      </c>
      <c r="C179" s="5">
        <f t="shared" si="2"/>
        <v>12</v>
      </c>
      <c r="D179" s="6" t="str">
        <f t="shared" si="3"/>
        <v>hvmmJllPbmC</v>
      </c>
      <c r="E179" s="6" t="str">
        <f t="shared" si="4"/>
        <v>RMNGMMlNwNl</v>
      </c>
      <c r="F179" s="6" t="str">
        <f>IFERROR(__xludf.DUMMYFUNCTION("SPLIT($D179, $E179)"),"hvmmJ")</f>
        <v>hvmmJ</v>
      </c>
      <c r="G179" s="6" t="str">
        <f>IFERROR(__xludf.DUMMYFUNCTION("""COMPUTED_VALUE"""),"PbmC")</f>
        <v>PbmC</v>
      </c>
    </row>
    <row r="180">
      <c r="A180" s="4" t="s">
        <v>182</v>
      </c>
      <c r="B180" s="5" t="str">
        <f t="shared" si="1"/>
        <v>g</v>
      </c>
      <c r="C180" s="5">
        <f t="shared" si="2"/>
        <v>7</v>
      </c>
      <c r="D180" s="6" t="str">
        <f t="shared" si="3"/>
        <v>PFTpTVjTgpTp</v>
      </c>
      <c r="E180" s="6" t="str">
        <f t="shared" si="4"/>
        <v>BRgMGMnRNHBB</v>
      </c>
      <c r="F180" s="6" t="str">
        <f>IFERROR(__xludf.DUMMYFUNCTION("SPLIT($D180, $E180)"),"PFTpTVjT")</f>
        <v>PFTpTVjT</v>
      </c>
      <c r="G180" s="6" t="str">
        <f>IFERROR(__xludf.DUMMYFUNCTION("""COMPUTED_VALUE"""),"pTp")</f>
        <v>pTp</v>
      </c>
    </row>
    <row r="181">
      <c r="A181" s="4" t="s">
        <v>183</v>
      </c>
      <c r="B181" s="5" t="str">
        <f t="shared" si="1"/>
        <v>Q</v>
      </c>
      <c r="C181" s="5">
        <f t="shared" si="2"/>
        <v>43</v>
      </c>
      <c r="D181" s="6" t="str">
        <f t="shared" si="3"/>
        <v>WWrqzTTPVQDPqpjTqP</v>
      </c>
      <c r="E181" s="6" t="str">
        <f t="shared" si="4"/>
        <v>JbmLtcfsQsftbLbvct</v>
      </c>
      <c r="F181" s="6" t="str">
        <f>IFERROR(__xludf.DUMMYFUNCTION("SPLIT($D181, $E181)"),"WWrqzTTPV")</f>
        <v>WWrqzTTPV</v>
      </c>
      <c r="G181" s="6" t="str">
        <f>IFERROR(__xludf.DUMMYFUNCTION("""COMPUTED_VALUE"""),"DPqpjTqP")</f>
        <v>DPqpjTqP</v>
      </c>
    </row>
    <row r="182">
      <c r="A182" s="4" t="s">
        <v>184</v>
      </c>
      <c r="B182" s="5" t="str">
        <f t="shared" si="1"/>
        <v>z</v>
      </c>
      <c r="C182" s="5">
        <f t="shared" si="2"/>
        <v>26</v>
      </c>
      <c r="D182" s="6" t="str">
        <f t="shared" si="3"/>
        <v>Szrmpjjcsj</v>
      </c>
      <c r="E182" s="6" t="str">
        <f t="shared" si="4"/>
        <v>TZNzgnnNzN</v>
      </c>
      <c r="F182" s="6" t="str">
        <f>IFERROR(__xludf.DUMMYFUNCTION("SPLIT($D182, $E182)"),"S")</f>
        <v>S</v>
      </c>
      <c r="G182" s="6" t="str">
        <f>IFERROR(__xludf.DUMMYFUNCTION("""COMPUTED_VALUE"""),"rmpjjcsj")</f>
        <v>rmpjjcsj</v>
      </c>
    </row>
    <row r="183">
      <c r="A183" s="4" t="s">
        <v>185</v>
      </c>
      <c r="B183" s="5" t="str">
        <f t="shared" si="1"/>
        <v>H</v>
      </c>
      <c r="C183" s="5">
        <f t="shared" si="2"/>
        <v>34</v>
      </c>
      <c r="D183" s="6" t="str">
        <f t="shared" si="3"/>
        <v>BLHNDwBLBPLwLBhwDVL</v>
      </c>
      <c r="E183" s="6" t="str">
        <f t="shared" si="4"/>
        <v>gdQCgCQGTngHQZCngZd</v>
      </c>
      <c r="F183" s="6" t="str">
        <f>IFERROR(__xludf.DUMMYFUNCTION("SPLIT($D183, $E183)"),"BL")</f>
        <v>BL</v>
      </c>
      <c r="G183" s="6" t="str">
        <f>IFERROR(__xludf.DUMMYFUNCTION("""COMPUTED_VALUE"""),"NDwBLBPLwLBhwDVL")</f>
        <v>NDwBLBPLwLBhwDVL</v>
      </c>
    </row>
    <row r="184">
      <c r="A184" s="4" t="s">
        <v>186</v>
      </c>
      <c r="B184" s="5" t="str">
        <f t="shared" si="1"/>
        <v>J</v>
      </c>
      <c r="C184" s="5">
        <f t="shared" si="2"/>
        <v>36</v>
      </c>
      <c r="D184" s="6" t="str">
        <f t="shared" si="3"/>
        <v>PPJBDvBVVB</v>
      </c>
      <c r="E184" s="6" t="str">
        <f t="shared" si="4"/>
        <v>mppNjJjrrr</v>
      </c>
      <c r="F184" s="6" t="str">
        <f>IFERROR(__xludf.DUMMYFUNCTION("SPLIT($D184, $E184)"),"PP")</f>
        <v>PP</v>
      </c>
      <c r="G184" s="6" t="str">
        <f>IFERROR(__xludf.DUMMYFUNCTION("""COMPUTED_VALUE"""),"BDvBVVB")</f>
        <v>BDvBVVB</v>
      </c>
    </row>
    <row r="185">
      <c r="A185" s="4" t="s">
        <v>187</v>
      </c>
      <c r="B185" s="5" t="str">
        <f t="shared" si="1"/>
        <v>q</v>
      </c>
      <c r="C185" s="5">
        <f t="shared" si="2"/>
        <v>17</v>
      </c>
      <c r="D185" s="6" t="str">
        <f t="shared" si="3"/>
        <v>ZHBNQFhsqHBsgC</v>
      </c>
      <c r="E185" s="6" t="str">
        <f t="shared" si="4"/>
        <v>fqtctcPvSwPqrV</v>
      </c>
      <c r="F185" s="6" t="str">
        <f>IFERROR(__xludf.DUMMYFUNCTION("SPLIT($D185, $E185)"),"ZHBNQFhs")</f>
        <v>ZHBNQFhs</v>
      </c>
      <c r="G185" s="6" t="str">
        <f>IFERROR(__xludf.DUMMYFUNCTION("""COMPUTED_VALUE"""),"HBsgC")</f>
        <v>HBsgC</v>
      </c>
    </row>
    <row r="186">
      <c r="A186" s="4" t="s">
        <v>188</v>
      </c>
      <c r="B186" s="5" t="str">
        <f t="shared" si="1"/>
        <v>D</v>
      </c>
      <c r="C186" s="5">
        <f t="shared" si="2"/>
        <v>30</v>
      </c>
      <c r="D186" s="6" t="str">
        <f t="shared" si="3"/>
        <v>LlnGTnJpJJTmdDpmLlmLndW</v>
      </c>
      <c r="E186" s="6" t="str">
        <f t="shared" si="4"/>
        <v>fVrPvvRwDfcwwwRVwcfQtvP</v>
      </c>
      <c r="F186" s="6" t="str">
        <f>IFERROR(__xludf.DUMMYFUNCTION("SPLIT($D186, $E186)"),"LlnGTnJpJJTmd")</f>
        <v>LlnGTnJpJJTmd</v>
      </c>
      <c r="G186" s="6" t="str">
        <f>IFERROR(__xludf.DUMMYFUNCTION("""COMPUTED_VALUE"""),"pmLlmLndW")</f>
        <v>pmLlmLndW</v>
      </c>
    </row>
    <row r="187">
      <c r="A187" s="4" t="s">
        <v>189</v>
      </c>
      <c r="B187" s="5" t="str">
        <f t="shared" si="1"/>
        <v>b</v>
      </c>
      <c r="C187" s="5">
        <f t="shared" si="2"/>
        <v>2</v>
      </c>
      <c r="D187" s="6" t="str">
        <f t="shared" si="3"/>
        <v>GnbQblWmWGdTJQdTGn</v>
      </c>
      <c r="E187" s="6" t="str">
        <f t="shared" si="4"/>
        <v>ZHsHhZhFNsbCsjFgjC</v>
      </c>
      <c r="F187" s="6" t="str">
        <f>IFERROR(__xludf.DUMMYFUNCTION("SPLIT($D187, $E187)"),"Gn")</f>
        <v>Gn</v>
      </c>
      <c r="G187" s="6" t="str">
        <f>IFERROR(__xludf.DUMMYFUNCTION("""COMPUTED_VALUE"""),"Q")</f>
        <v>Q</v>
      </c>
      <c r="H187" s="6" t="str">
        <f>IFERROR(__xludf.DUMMYFUNCTION("""COMPUTED_VALUE"""),"lWmWGdTJQdTGn")</f>
        <v>lWmWGdTJQdTGn</v>
      </c>
    </row>
    <row r="188">
      <c r="A188" s="4" t="s">
        <v>190</v>
      </c>
      <c r="B188" s="5" t="str">
        <f t="shared" si="1"/>
        <v>n</v>
      </c>
      <c r="C188" s="5">
        <f t="shared" si="2"/>
        <v>14</v>
      </c>
      <c r="D188" s="6" t="str">
        <f t="shared" si="3"/>
        <v>hWfDzDTVndDMhddMlBWMBDf</v>
      </c>
      <c r="E188" s="6" t="str">
        <f t="shared" si="4"/>
        <v>JRnRtvvSSQjCvZCtjtpJvSR</v>
      </c>
      <c r="F188" s="6" t="str">
        <f>IFERROR(__xludf.DUMMYFUNCTION("SPLIT($D188, $E188)"),"hWfDzDTV")</f>
        <v>hWfDzDTV</v>
      </c>
      <c r="G188" s="6" t="str">
        <f>IFERROR(__xludf.DUMMYFUNCTION("""COMPUTED_VALUE"""),"dDMhddMlBWMBDf")</f>
        <v>dDMhddMlBWMBDf</v>
      </c>
    </row>
    <row r="189">
      <c r="A189" s="4" t="s">
        <v>191</v>
      </c>
      <c r="B189" s="5" t="str">
        <f t="shared" si="1"/>
        <v>F</v>
      </c>
      <c r="C189" s="5">
        <f t="shared" si="2"/>
        <v>32</v>
      </c>
      <c r="D189" s="6" t="str">
        <f t="shared" si="3"/>
        <v>bGHsccFcbscsqGPHNGc</v>
      </c>
      <c r="E189" s="6" t="str">
        <f t="shared" si="4"/>
        <v>rpjJZtvSRtFtQCZrjSj</v>
      </c>
      <c r="F189" s="6" t="str">
        <f>IFERROR(__xludf.DUMMYFUNCTION("SPLIT($D189, $E189)"),"bGHscc")</f>
        <v>bGHscc</v>
      </c>
      <c r="G189" s="6" t="str">
        <f>IFERROR(__xludf.DUMMYFUNCTION("""COMPUTED_VALUE"""),"cbscsqGPHNGc")</f>
        <v>cbscsqGPHNGc</v>
      </c>
    </row>
    <row r="190">
      <c r="A190" s="4" t="s">
        <v>192</v>
      </c>
      <c r="B190" s="5" t="str">
        <f t="shared" si="1"/>
        <v>L</v>
      </c>
      <c r="C190" s="5">
        <f t="shared" si="2"/>
        <v>38</v>
      </c>
      <c r="D190" s="6" t="str">
        <f t="shared" si="3"/>
        <v>GsbwGGwNNGLgPLw</v>
      </c>
      <c r="E190" s="6" t="str">
        <f t="shared" si="4"/>
        <v>MzBzfMMVMTLdTCC</v>
      </c>
      <c r="F190" s="6" t="str">
        <f>IFERROR(__xludf.DUMMYFUNCTION("SPLIT($D190, $E190)"),"GsbwGGwNNG")</f>
        <v>GsbwGGwNNG</v>
      </c>
      <c r="G190" s="6" t="str">
        <f>IFERROR(__xludf.DUMMYFUNCTION("""COMPUTED_VALUE"""),"gP")</f>
        <v>gP</v>
      </c>
      <c r="H190" s="6" t="str">
        <f>IFERROR(__xludf.DUMMYFUNCTION("""COMPUTED_VALUE"""),"w")</f>
        <v>w</v>
      </c>
    </row>
    <row r="191">
      <c r="A191" s="4" t="s">
        <v>193</v>
      </c>
      <c r="B191" s="5" t="str">
        <f t="shared" si="1"/>
        <v>N</v>
      </c>
      <c r="C191" s="5">
        <f t="shared" si="2"/>
        <v>40</v>
      </c>
      <c r="D191" s="6" t="str">
        <f t="shared" si="3"/>
        <v>GBcNzTSSmGzmTLN</v>
      </c>
      <c r="E191" s="6" t="str">
        <f t="shared" si="4"/>
        <v>gvwgpNCDqpDggpw</v>
      </c>
      <c r="F191" s="6" t="str">
        <f>IFERROR(__xludf.DUMMYFUNCTION("SPLIT($D191, $E191)"),"GBc")</f>
        <v>GBc</v>
      </c>
      <c r="G191" s="6" t="str">
        <f>IFERROR(__xludf.DUMMYFUNCTION("""COMPUTED_VALUE"""),"zTSSmGzmTL")</f>
        <v>zTSSmGzmTL</v>
      </c>
    </row>
    <row r="192">
      <c r="A192" s="4" t="s">
        <v>194</v>
      </c>
      <c r="B192" s="5" t="str">
        <f t="shared" si="1"/>
        <v>J</v>
      </c>
      <c r="C192" s="5">
        <f t="shared" si="2"/>
        <v>36</v>
      </c>
      <c r="D192" s="6" t="str">
        <f t="shared" si="3"/>
        <v>JRZMrJWFZZnZt</v>
      </c>
      <c r="E192" s="6" t="str">
        <f t="shared" si="4"/>
        <v>JgvvjwbpbCJDd</v>
      </c>
      <c r="F192" s="6" t="str">
        <f>IFERROR(__xludf.DUMMYFUNCTION("SPLIT($D192, $E192)"),"RZMr")</f>
        <v>RZMr</v>
      </c>
      <c r="G192" s="6" t="str">
        <f>IFERROR(__xludf.DUMMYFUNCTION("""COMPUTED_VALUE"""),"WFZZnZt")</f>
        <v>WFZZnZt</v>
      </c>
    </row>
    <row r="193">
      <c r="A193" s="4" t="s">
        <v>195</v>
      </c>
      <c r="B193" s="5" t="str">
        <f t="shared" si="1"/>
        <v>P</v>
      </c>
      <c r="C193" s="5">
        <f t="shared" si="2"/>
        <v>42</v>
      </c>
      <c r="D193" s="6" t="str">
        <f t="shared" si="3"/>
        <v>rFMPRhZtZFnWrRt</v>
      </c>
      <c r="E193" s="6" t="str">
        <f t="shared" si="4"/>
        <v>QGmPPDcLfmGLTfz</v>
      </c>
      <c r="F193" s="6" t="str">
        <f>IFERROR(__xludf.DUMMYFUNCTION("SPLIT($D193, $E193)"),"rFM")</f>
        <v>rFM</v>
      </c>
      <c r="G193" s="6" t="str">
        <f>IFERROR(__xludf.DUMMYFUNCTION("""COMPUTED_VALUE"""),"RhZtZFnWrRt")</f>
        <v>RhZtZFnWrRt</v>
      </c>
    </row>
    <row r="194">
      <c r="A194" s="4" t="s">
        <v>196</v>
      </c>
      <c r="B194" s="5" t="str">
        <f t="shared" si="1"/>
        <v>V</v>
      </c>
      <c r="C194" s="5">
        <f t="shared" si="2"/>
        <v>48</v>
      </c>
      <c r="D194" s="6" t="str">
        <f t="shared" si="3"/>
        <v>VdWnVdjhhdFjVWbnd</v>
      </c>
      <c r="E194" s="6" t="str">
        <f t="shared" si="4"/>
        <v>MlNLQspVMHCNVlClV</v>
      </c>
      <c r="F194" s="6" t="str">
        <f>IFERROR(__xludf.DUMMYFUNCTION("SPLIT($D194, $E194)"),"dWn")</f>
        <v>dWn</v>
      </c>
      <c r="G194" s="6" t="str">
        <f>IFERROR(__xludf.DUMMYFUNCTION("""COMPUTED_VALUE"""),"djhhdFj")</f>
        <v>djhhdFj</v>
      </c>
      <c r="H194" s="6" t="str">
        <f>IFERROR(__xludf.DUMMYFUNCTION("""COMPUTED_VALUE"""),"Wbnd")</f>
        <v>Wbnd</v>
      </c>
    </row>
    <row r="195">
      <c r="A195" s="4" t="s">
        <v>197</v>
      </c>
      <c r="B195" s="5" t="str">
        <f t="shared" si="1"/>
        <v>B</v>
      </c>
      <c r="C195" s="5">
        <f t="shared" si="2"/>
        <v>28</v>
      </c>
      <c r="D195" s="6" t="str">
        <f t="shared" si="3"/>
        <v>RSrJBRRJwJS</v>
      </c>
      <c r="E195" s="6" t="str">
        <f t="shared" si="4"/>
        <v>BQpMBHLLDCL</v>
      </c>
      <c r="F195" s="6" t="str">
        <f>IFERROR(__xludf.DUMMYFUNCTION("SPLIT($D195, $E195)"),"RSrJ")</f>
        <v>RSrJ</v>
      </c>
      <c r="G195" s="6" t="str">
        <f>IFERROR(__xludf.DUMMYFUNCTION("""COMPUTED_VALUE"""),"RRJwJS")</f>
        <v>RRJwJS</v>
      </c>
    </row>
    <row r="196">
      <c r="A196" s="4" t="s">
        <v>198</v>
      </c>
      <c r="B196" s="5" t="str">
        <f t="shared" si="1"/>
        <v>m</v>
      </c>
      <c r="C196" s="5">
        <f t="shared" si="2"/>
        <v>13</v>
      </c>
      <c r="D196" s="6" t="str">
        <f t="shared" si="3"/>
        <v>TqwtRRRJzJTSqJSzSrtmq</v>
      </c>
      <c r="E196" s="6" t="str">
        <f t="shared" si="4"/>
        <v>gWWhcncvPgnWbPQnbnWmb</v>
      </c>
      <c r="F196" s="6" t="str">
        <f>IFERROR(__xludf.DUMMYFUNCTION("SPLIT($D196, $E196)"),"TqwtRRRJzJTSqJSzSrt")</f>
        <v>TqwtRRRJzJTSqJSzSrt</v>
      </c>
      <c r="G196" s="6" t="str">
        <f>IFERROR(__xludf.DUMMYFUNCTION("""COMPUTED_VALUE"""),"q")</f>
        <v>q</v>
      </c>
    </row>
    <row r="197">
      <c r="A197" s="4" t="s">
        <v>199</v>
      </c>
      <c r="B197" s="5" t="str">
        <f t="shared" si="1"/>
        <v>s</v>
      </c>
      <c r="C197" s="5">
        <f t="shared" si="2"/>
        <v>19</v>
      </c>
      <c r="D197" s="6" t="str">
        <f t="shared" si="3"/>
        <v>VnDFpPpFssVSpFDV</v>
      </c>
      <c r="E197" s="6" t="str">
        <f t="shared" si="4"/>
        <v>HbRbscCvgbMTvTCR</v>
      </c>
      <c r="F197" s="6" t="str">
        <f>IFERROR(__xludf.DUMMYFUNCTION("SPLIT($D197, $E197)"),"VnDFpPpF")</f>
        <v>VnDFpPpF</v>
      </c>
      <c r="G197" s="6" t="str">
        <f>IFERROR(__xludf.DUMMYFUNCTION("""COMPUTED_VALUE"""),"VSpFDV")</f>
        <v>VSpFDV</v>
      </c>
    </row>
    <row r="198">
      <c r="A198" s="4" t="s">
        <v>200</v>
      </c>
      <c r="B198" s="5" t="str">
        <f t="shared" si="1"/>
        <v>q</v>
      </c>
      <c r="C198" s="5">
        <f t="shared" si="2"/>
        <v>17</v>
      </c>
      <c r="D198" s="6" t="str">
        <f t="shared" si="3"/>
        <v>JfzqdQBfhBdddfBBGDLdGQ</v>
      </c>
      <c r="E198" s="6" t="str">
        <f t="shared" si="4"/>
        <v>vbrqMMcCRRMTgbqgMrbbqc</v>
      </c>
      <c r="F198" s="6" t="str">
        <f>IFERROR(__xludf.DUMMYFUNCTION("SPLIT($D198, $E198)"),"Jfz")</f>
        <v>Jfz</v>
      </c>
      <c r="G198" s="6" t="str">
        <f>IFERROR(__xludf.DUMMYFUNCTION("""COMPUTED_VALUE"""),"dQBfhBdddfBBGDLdGQ")</f>
        <v>dQBfhBdddfBBGDLdGQ</v>
      </c>
    </row>
    <row r="199">
      <c r="A199" s="4" t="s">
        <v>201</v>
      </c>
      <c r="B199" s="5" t="str">
        <f t="shared" si="1"/>
        <v>W</v>
      </c>
      <c r="C199" s="5">
        <f t="shared" si="2"/>
        <v>49</v>
      </c>
      <c r="D199" s="6" t="str">
        <f t="shared" si="3"/>
        <v>QDfzJNWBJLQBhmdGDzDGhQGG</v>
      </c>
      <c r="E199" s="6" t="str">
        <f t="shared" si="4"/>
        <v>lFZwPtWjtFFppllSVpZZFnjj</v>
      </c>
      <c r="F199" s="6" t="str">
        <f>IFERROR(__xludf.DUMMYFUNCTION("SPLIT($D199, $E199)"),"QDfzJN")</f>
        <v>QDfzJN</v>
      </c>
      <c r="G199" s="6" t="str">
        <f>IFERROR(__xludf.DUMMYFUNCTION("""COMPUTED_VALUE"""),"BJLQBhmdGDzDGhQGG")</f>
        <v>BJLQBhmdGDzDGhQGG</v>
      </c>
    </row>
    <row r="200">
      <c r="A200" s="4" t="s">
        <v>202</v>
      </c>
      <c r="B200" s="5" t="str">
        <f t="shared" si="1"/>
        <v>R</v>
      </c>
      <c r="C200" s="5">
        <f t="shared" si="2"/>
        <v>44</v>
      </c>
      <c r="D200" s="6" t="str">
        <f t="shared" si="3"/>
        <v>qrLLNpJbJnRLNnpv</v>
      </c>
      <c r="E200" s="6" t="str">
        <f t="shared" si="4"/>
        <v>QtRVhhRFCdlFFlFd</v>
      </c>
      <c r="F200" s="6" t="str">
        <f>IFERROR(__xludf.DUMMYFUNCTION("SPLIT($D200, $E200)"),"qrLLNpJbJn")</f>
        <v>qrLLNpJbJn</v>
      </c>
      <c r="G200" s="6" t="str">
        <f>IFERROR(__xludf.DUMMYFUNCTION("""COMPUTED_VALUE"""),"LNnpv")</f>
        <v>LNnpv</v>
      </c>
    </row>
    <row r="201">
      <c r="A201" s="4" t="s">
        <v>203</v>
      </c>
      <c r="B201" s="5" t="str">
        <f t="shared" si="1"/>
        <v>j</v>
      </c>
      <c r="C201" s="5">
        <f t="shared" si="2"/>
        <v>10</v>
      </c>
      <c r="D201" s="6" t="str">
        <f t="shared" si="3"/>
        <v>mmjzjvGjwPwmTsSTS</v>
      </c>
      <c r="E201" s="6" t="str">
        <f t="shared" si="4"/>
        <v>QjDVlVWQjlCDthCCC</v>
      </c>
      <c r="F201" s="6" t="str">
        <f>IFERROR(__xludf.DUMMYFUNCTION("SPLIT($D201, $E201)"),"mm")</f>
        <v>mm</v>
      </c>
      <c r="G201" s="6" t="str">
        <f>IFERROR(__xludf.DUMMYFUNCTION("""COMPUTED_VALUE"""),"z")</f>
        <v>z</v>
      </c>
      <c r="H201" s="6" t="str">
        <f>IFERROR(__xludf.DUMMYFUNCTION("""COMPUTED_VALUE"""),"vG")</f>
        <v>vG</v>
      </c>
      <c r="I201" s="6" t="str">
        <f>IFERROR(__xludf.DUMMYFUNCTION("""COMPUTED_VALUE"""),"wPwmTsSTS")</f>
        <v>wPwmTsSTS</v>
      </c>
    </row>
    <row r="202">
      <c r="A202" s="4" t="s">
        <v>204</v>
      </c>
      <c r="B202" s="5" t="str">
        <f t="shared" si="1"/>
        <v>f</v>
      </c>
      <c r="C202" s="5">
        <f t="shared" si="2"/>
        <v>6</v>
      </c>
      <c r="D202" s="6" t="str">
        <f t="shared" si="3"/>
        <v>cSSmcTTPcSswScfSHmTSTz</v>
      </c>
      <c r="E202" s="6" t="str">
        <f t="shared" si="4"/>
        <v>JqqNrnpBpqBbJLvZMrqfrL</v>
      </c>
      <c r="F202" s="6" t="str">
        <f>IFERROR(__xludf.DUMMYFUNCTION("SPLIT($D202, $E202)"),"cSSmcTTPcSswSc")</f>
        <v>cSSmcTTPcSswSc</v>
      </c>
      <c r="G202" s="6" t="str">
        <f>IFERROR(__xludf.DUMMYFUNCTION("""COMPUTED_VALUE"""),"SHmTSTz")</f>
        <v>SHmTSTz</v>
      </c>
    </row>
    <row r="203">
      <c r="A203" s="4" t="s">
        <v>205</v>
      </c>
      <c r="B203" s="5" t="str">
        <f t="shared" si="1"/>
        <v>F</v>
      </c>
      <c r="C203" s="5">
        <f t="shared" si="2"/>
        <v>32</v>
      </c>
      <c r="D203" s="6" t="str">
        <f t="shared" si="3"/>
        <v>NSvRZRfFvfHSZQcNJB</v>
      </c>
      <c r="E203" s="6" t="str">
        <f t="shared" si="4"/>
        <v>LbzDLnrDFnhtFLFnrh</v>
      </c>
      <c r="F203" s="6" t="str">
        <f>IFERROR(__xludf.DUMMYFUNCTION("SPLIT($D203, $E203)"),"NSvRZRf")</f>
        <v>NSvRZRf</v>
      </c>
      <c r="G203" s="6" t="str">
        <f>IFERROR(__xludf.DUMMYFUNCTION("""COMPUTED_VALUE"""),"vfHSZQcNJB")</f>
        <v>vfHSZQcNJB</v>
      </c>
    </row>
    <row r="204">
      <c r="A204" s="4" t="s">
        <v>206</v>
      </c>
      <c r="B204" s="5" t="str">
        <f t="shared" si="1"/>
        <v>M</v>
      </c>
      <c r="C204" s="5">
        <f t="shared" si="2"/>
        <v>39</v>
      </c>
      <c r="D204" s="6" t="str">
        <f t="shared" si="3"/>
        <v>wmTGpmGCwsMplMsHllPl</v>
      </c>
      <c r="E204" s="6" t="str">
        <f t="shared" si="4"/>
        <v>MnDLjznrgrzDjgnntznr</v>
      </c>
      <c r="F204" s="6" t="str">
        <f>IFERROR(__xludf.DUMMYFUNCTION("SPLIT($D204, $E204)"),"wmTGpmGCws")</f>
        <v>wmTGpmGCws</v>
      </c>
      <c r="G204" s="6" t="str">
        <f>IFERROR(__xludf.DUMMYFUNCTION("""COMPUTED_VALUE"""),"pl")</f>
        <v>pl</v>
      </c>
      <c r="H204" s="6" t="str">
        <f>IFERROR(__xludf.DUMMYFUNCTION("""COMPUTED_VALUE"""),"sHllPl")</f>
        <v>sHllPl</v>
      </c>
    </row>
    <row r="205">
      <c r="A205" s="4" t="s">
        <v>207</v>
      </c>
      <c r="B205" s="5" t="str">
        <f t="shared" si="1"/>
        <v>d</v>
      </c>
      <c r="C205" s="5">
        <f t="shared" si="2"/>
        <v>4</v>
      </c>
      <c r="D205" s="6" t="str">
        <f t="shared" si="3"/>
        <v>dsCVGGGwmpTGPplmCmPppVmH</v>
      </c>
      <c r="E205" s="6" t="str">
        <f t="shared" si="4"/>
        <v>SSRJNfJvBNZQfWdBRJZRBZcR</v>
      </c>
      <c r="F205" s="6" t="str">
        <f>IFERROR(__xludf.DUMMYFUNCTION("SPLIT($D205, $E205)"),"sCVGGGwmpTGPplmCmPppVmH")</f>
        <v>sCVGGGwmpTGPplmCmPppVmH</v>
      </c>
    </row>
    <row r="206">
      <c r="A206" s="4" t="s">
        <v>208</v>
      </c>
      <c r="B206" s="5" t="str">
        <f t="shared" si="1"/>
        <v>q</v>
      </c>
      <c r="C206" s="5">
        <f t="shared" si="2"/>
        <v>17</v>
      </c>
      <c r="D206" s="6" t="str">
        <f t="shared" si="3"/>
        <v>TwQwqDPQtwNwzNDT</v>
      </c>
      <c r="E206" s="6" t="str">
        <f t="shared" si="4"/>
        <v>ZcnZbJvMnMMbFqZM</v>
      </c>
      <c r="F206" s="6" t="str">
        <f>IFERROR(__xludf.DUMMYFUNCTION("SPLIT($D206, $E206)"),"TwQw")</f>
        <v>TwQw</v>
      </c>
      <c r="G206" s="6" t="str">
        <f>IFERROR(__xludf.DUMMYFUNCTION("""COMPUTED_VALUE"""),"DPQtwNwzNDT")</f>
        <v>DPQtwNwzNDT</v>
      </c>
    </row>
    <row r="207">
      <c r="A207" s="4" t="s">
        <v>209</v>
      </c>
      <c r="B207" s="5" t="str">
        <f t="shared" si="1"/>
        <v>V</v>
      </c>
      <c r="C207" s="5">
        <f t="shared" si="2"/>
        <v>48</v>
      </c>
      <c r="D207" s="6" t="str">
        <f t="shared" si="3"/>
        <v>SzGSjrjLWrjHHspWVh</v>
      </c>
      <c r="E207" s="6" t="str">
        <f t="shared" si="4"/>
        <v>vVVnFJbccVZcRJbllb</v>
      </c>
      <c r="F207" s="6" t="str">
        <f>IFERROR(__xludf.DUMMYFUNCTION("SPLIT($D207, $E207)"),"SzGSjrjLWrjHHspW")</f>
        <v>SzGSjrjLWrjHHspW</v>
      </c>
      <c r="G207" s="6" t="str">
        <f>IFERROR(__xludf.DUMMYFUNCTION("""COMPUTED_VALUE"""),"h")</f>
        <v>h</v>
      </c>
    </row>
    <row r="208">
      <c r="A208" s="4" t="s">
        <v>210</v>
      </c>
      <c r="B208" s="5" t="str">
        <f t="shared" si="1"/>
        <v>C</v>
      </c>
      <c r="C208" s="5">
        <f t="shared" si="2"/>
        <v>29</v>
      </c>
      <c r="D208" s="6" t="str">
        <f t="shared" si="3"/>
        <v>pHppszGSprhhWHLCLrsj</v>
      </c>
      <c r="E208" s="6" t="str">
        <f t="shared" si="4"/>
        <v>dTtDDPfwdfwtdNfDgNCN</v>
      </c>
      <c r="F208" s="6" t="str">
        <f>IFERROR(__xludf.DUMMYFUNCTION("SPLIT($D208, $E208)"),"pHppszGSprhhWHL")</f>
        <v>pHppszGSprhhWHL</v>
      </c>
      <c r="G208" s="6" t="str">
        <f>IFERROR(__xludf.DUMMYFUNCTION("""COMPUTED_VALUE"""),"Lrsj")</f>
        <v>Lrsj</v>
      </c>
    </row>
    <row r="209">
      <c r="A209" s="4" t="s">
        <v>211</v>
      </c>
      <c r="B209" s="5" t="str">
        <f t="shared" si="1"/>
        <v>f</v>
      </c>
      <c r="C209" s="5">
        <f t="shared" si="2"/>
        <v>6</v>
      </c>
      <c r="D209" s="6" t="str">
        <f t="shared" si="3"/>
        <v>ftcvBtBFtmBlmvPFmmcc</v>
      </c>
      <c r="E209" s="6" t="str">
        <f t="shared" si="4"/>
        <v>zCChrgSCzzCSnCSSnGHf</v>
      </c>
      <c r="F209" s="6" t="str">
        <f>IFERROR(__xludf.DUMMYFUNCTION("SPLIT($D209, $E209)"),"tcvBtBFtmBlmvPFmmcc")</f>
        <v>tcvBtBFtmBlmvPFmmcc</v>
      </c>
    </row>
    <row r="210">
      <c r="A210" s="4" t="s">
        <v>212</v>
      </c>
      <c r="B210" s="5" t="str">
        <f t="shared" si="1"/>
        <v>J</v>
      </c>
      <c r="C210" s="5">
        <f t="shared" si="2"/>
        <v>36</v>
      </c>
      <c r="D210" s="6" t="str">
        <f t="shared" si="3"/>
        <v>sJddbdTDbDHd</v>
      </c>
      <c r="E210" s="6" t="str">
        <f t="shared" si="4"/>
        <v>nJRggrGzGzrG</v>
      </c>
      <c r="F210" s="6" t="str">
        <f>IFERROR(__xludf.DUMMYFUNCTION("SPLIT($D210, $E210)"),"s")</f>
        <v>s</v>
      </c>
      <c r="G210" s="6" t="str">
        <f>IFERROR(__xludf.DUMMYFUNCTION("""COMPUTED_VALUE"""),"ddbdTDbDHd")</f>
        <v>ddbdTDbDHd</v>
      </c>
    </row>
    <row r="211">
      <c r="A211" s="4" t="s">
        <v>213</v>
      </c>
      <c r="B211" s="5" t="str">
        <f t="shared" si="1"/>
        <v>Z</v>
      </c>
      <c r="C211" s="5">
        <f t="shared" si="2"/>
        <v>52</v>
      </c>
      <c r="D211" s="6" t="str">
        <f t="shared" si="3"/>
        <v>dppDVDZMMMsTTVsDTsTDpwV</v>
      </c>
      <c r="E211" s="6" t="str">
        <f t="shared" si="4"/>
        <v>ctNcvBZQPcPctqtQcHmvlvQ</v>
      </c>
      <c r="F211" s="6" t="str">
        <f>IFERROR(__xludf.DUMMYFUNCTION("SPLIT($D211, $E211)"),"dppDVD")</f>
        <v>dppDVD</v>
      </c>
      <c r="G211" s="6" t="str">
        <f>IFERROR(__xludf.DUMMYFUNCTION("""COMPUTED_VALUE"""),"MMMsTTVsDTsTDpwV")</f>
        <v>MMMsTTVsDTsTDpwV</v>
      </c>
    </row>
    <row r="212">
      <c r="A212" s="4" t="s">
        <v>214</v>
      </c>
      <c r="B212" s="5" t="str">
        <f t="shared" si="1"/>
        <v>j</v>
      </c>
      <c r="C212" s="5">
        <f t="shared" si="2"/>
        <v>10</v>
      </c>
      <c r="D212" s="6" t="str">
        <f t="shared" si="3"/>
        <v>jzbdzztbDqNq</v>
      </c>
      <c r="E212" s="6" t="str">
        <f t="shared" si="4"/>
        <v>wvLvRmQZjvRH</v>
      </c>
      <c r="F212" s="6" t="str">
        <f>IFERROR(__xludf.DUMMYFUNCTION("SPLIT($D212, $E212)"),"zbdzztbDqNq")</f>
        <v>zbdzztbDqNq</v>
      </c>
    </row>
    <row r="213">
      <c r="A213" s="4" t="s">
        <v>215</v>
      </c>
      <c r="B213" s="5" t="str">
        <f t="shared" si="1"/>
        <v>F</v>
      </c>
      <c r="C213" s="5">
        <f t="shared" si="2"/>
        <v>32</v>
      </c>
      <c r="D213" s="6" t="str">
        <f t="shared" si="3"/>
        <v>FSJbFFWgJn</v>
      </c>
      <c r="E213" s="6" t="str">
        <f t="shared" si="4"/>
        <v>ZFLRZmHmRQ</v>
      </c>
      <c r="F213" s="6" t="str">
        <f>IFERROR(__xludf.DUMMYFUNCTION("SPLIT($D213, $E213)"),"SJb")</f>
        <v>SJb</v>
      </c>
      <c r="G213" s="6" t="str">
        <f>IFERROR(__xludf.DUMMYFUNCTION("""COMPUTED_VALUE"""),"WgJn")</f>
        <v>WgJn</v>
      </c>
    </row>
    <row r="214">
      <c r="A214" s="4" t="s">
        <v>216</v>
      </c>
      <c r="B214" s="5" t="str">
        <f t="shared" si="1"/>
        <v>M</v>
      </c>
      <c r="C214" s="5">
        <f t="shared" si="2"/>
        <v>39</v>
      </c>
      <c r="D214" s="6" t="str">
        <f t="shared" si="3"/>
        <v>TgVJTVSJGJcJlllgTM</v>
      </c>
      <c r="E214" s="6" t="str">
        <f t="shared" si="4"/>
        <v>dqpdNsrztNNsNbMDDp</v>
      </c>
      <c r="F214" s="6" t="str">
        <f>IFERROR(__xludf.DUMMYFUNCTION("SPLIT($D214, $E214)"),"TgVJTVSJGJcJlllgT")</f>
        <v>TgVJTVSJGJcJlllgT</v>
      </c>
    </row>
    <row r="215">
      <c r="A215" s="4" t="s">
        <v>217</v>
      </c>
      <c r="B215" s="5" t="str">
        <f t="shared" si="1"/>
        <v>n</v>
      </c>
      <c r="C215" s="5">
        <f t="shared" si="2"/>
        <v>14</v>
      </c>
      <c r="D215" s="6" t="str">
        <f t="shared" si="3"/>
        <v>CCCVWbwVnlRbT</v>
      </c>
      <c r="E215" s="6" t="str">
        <f t="shared" si="4"/>
        <v>cqSShqGhhGcnF</v>
      </c>
      <c r="F215" s="6" t="str">
        <f>IFERROR(__xludf.DUMMYFUNCTION("SPLIT($D215, $E215)"),"CCCVWbwV")</f>
        <v>CCCVWbwV</v>
      </c>
      <c r="G215" s="6" t="str">
        <f>IFERROR(__xludf.DUMMYFUNCTION("""COMPUTED_VALUE"""),"lRbT")</f>
        <v>lRbT</v>
      </c>
    </row>
    <row r="216">
      <c r="A216" s="4" t="s">
        <v>218</v>
      </c>
      <c r="B216" s="5" t="str">
        <f t="shared" si="1"/>
        <v>g</v>
      </c>
      <c r="C216" s="5">
        <f t="shared" si="2"/>
        <v>7</v>
      </c>
      <c r="D216" s="6" t="str">
        <f t="shared" si="3"/>
        <v>PgDBfDpMNlfgpPfNZZt</v>
      </c>
      <c r="E216" s="6" t="str">
        <f t="shared" si="4"/>
        <v>cJgcqqhmmjqSmjFmhmS</v>
      </c>
      <c r="F216" s="6" t="str">
        <f>IFERROR(__xludf.DUMMYFUNCTION("SPLIT($D216, $E216)"),"P")</f>
        <v>P</v>
      </c>
      <c r="G216" s="6" t="str">
        <f>IFERROR(__xludf.DUMMYFUNCTION("""COMPUTED_VALUE"""),"DBfDpMNlf")</f>
        <v>DBfDpMNlf</v>
      </c>
      <c r="H216" s="6" t="str">
        <f>IFERROR(__xludf.DUMMYFUNCTION("""COMPUTED_VALUE"""),"pPfNZZt")</f>
        <v>pPfNZZt</v>
      </c>
    </row>
    <row r="217">
      <c r="A217" s="4" t="s">
        <v>219</v>
      </c>
      <c r="B217" s="5" t="str">
        <f t="shared" si="1"/>
        <v>r</v>
      </c>
      <c r="C217" s="5">
        <f t="shared" si="2"/>
        <v>18</v>
      </c>
      <c r="D217" s="6" t="str">
        <f t="shared" si="3"/>
        <v>tpfpsPrlpsPDDMDfBZr</v>
      </c>
      <c r="E217" s="6" t="str">
        <f t="shared" si="4"/>
        <v>wLrVWLLLWRCdHLTwbVR</v>
      </c>
      <c r="F217" s="6" t="str">
        <f>IFERROR(__xludf.DUMMYFUNCTION("SPLIT($D217, $E217)"),"tpfpsP")</f>
        <v>tpfpsP</v>
      </c>
      <c r="G217" s="6" t="str">
        <f>IFERROR(__xludf.DUMMYFUNCTION("""COMPUTED_VALUE"""),"lpsPDDMDfBZ")</f>
        <v>lpsPDDMDfBZ</v>
      </c>
    </row>
    <row r="218">
      <c r="A218" s="4" t="s">
        <v>220</v>
      </c>
      <c r="B218" s="5" t="str">
        <f t="shared" si="1"/>
        <v>M</v>
      </c>
      <c r="C218" s="5">
        <f t="shared" si="2"/>
        <v>39</v>
      </c>
      <c r="D218" s="6" t="str">
        <f t="shared" si="3"/>
        <v>pjvfDGjSMpvDmDpDpSDnJmf</v>
      </c>
      <c r="E218" s="6" t="str">
        <f t="shared" si="4"/>
        <v>qbPVsCMFsPqFVPqCrwrbMFV</v>
      </c>
      <c r="F218" s="6" t="str">
        <f>IFERROR(__xludf.DUMMYFUNCTION("SPLIT($D218, $E218)"),"pjvfDGjS")</f>
        <v>pjvfDGjS</v>
      </c>
      <c r="G218" s="6" t="str">
        <f>IFERROR(__xludf.DUMMYFUNCTION("""COMPUTED_VALUE"""),"pvDmDpDpSDnJmf")</f>
        <v>pvDmDpDpSDnJmf</v>
      </c>
    </row>
    <row r="219">
      <c r="A219" s="4" t="s">
        <v>221</v>
      </c>
      <c r="B219" s="5" t="str">
        <f t="shared" si="1"/>
        <v>l</v>
      </c>
      <c r="C219" s="5">
        <f t="shared" si="2"/>
        <v>12</v>
      </c>
      <c r="D219" s="6" t="str">
        <f t="shared" si="3"/>
        <v>NQlHtHNhZHgZZNBHhQg</v>
      </c>
      <c r="E219" s="6" t="str">
        <f t="shared" si="4"/>
        <v>zPmCwbqqVFlsrPFrFCP</v>
      </c>
      <c r="F219" s="6" t="str">
        <f>IFERROR(__xludf.DUMMYFUNCTION("SPLIT($D219, $E219)"),"NQ")</f>
        <v>NQ</v>
      </c>
      <c r="G219" s="6" t="str">
        <f>IFERROR(__xludf.DUMMYFUNCTION("""COMPUTED_VALUE"""),"HtHNhZHgZZNBHhQg")</f>
        <v>HtHNhZHgZZNBHhQg</v>
      </c>
    </row>
    <row r="220">
      <c r="A220" s="4" t="s">
        <v>222</v>
      </c>
      <c r="B220" s="5" t="str">
        <f t="shared" si="1"/>
        <v>W</v>
      </c>
      <c r="C220" s="5">
        <f t="shared" si="2"/>
        <v>49</v>
      </c>
      <c r="D220" s="6" t="str">
        <f t="shared" si="3"/>
        <v>hgHtQdQchcHctHgcgNgBQdWN</v>
      </c>
      <c r="E220" s="6" t="str">
        <f t="shared" si="4"/>
        <v>pmvTWvpGmLJDLGjTpLGnnjfv</v>
      </c>
      <c r="F220" s="6" t="str">
        <f>IFERROR(__xludf.DUMMYFUNCTION("SPLIT($D220, $E220)"),"hgHtQdQchcHctHgcgNgBQd")</f>
        <v>hgHtQdQchcHctHgcgNgBQd</v>
      </c>
      <c r="G220" s="6" t="str">
        <f>IFERROR(__xludf.DUMMYFUNCTION("""COMPUTED_VALUE"""),"N")</f>
        <v>N</v>
      </c>
    </row>
    <row r="221">
      <c r="A221" s="4" t="s">
        <v>223</v>
      </c>
      <c r="B221" s="5" t="str">
        <f t="shared" si="1"/>
        <v>t</v>
      </c>
      <c r="C221" s="5">
        <f t="shared" si="2"/>
        <v>20</v>
      </c>
      <c r="D221" s="6" t="str">
        <f t="shared" si="3"/>
        <v>QhgLLLmt</v>
      </c>
      <c r="E221" s="6" t="str">
        <f t="shared" si="4"/>
        <v>lRqDtRGP</v>
      </c>
      <c r="F221" s="6" t="str">
        <f>IFERROR(__xludf.DUMMYFUNCTION("SPLIT($D221, $E221)"),"QhgLLLm")</f>
        <v>QhgLLLm</v>
      </c>
    </row>
    <row r="222">
      <c r="A222" s="4" t="s">
        <v>224</v>
      </c>
      <c r="B222" s="5" t="str">
        <f t="shared" si="1"/>
        <v>F</v>
      </c>
      <c r="C222" s="5">
        <f t="shared" si="2"/>
        <v>32</v>
      </c>
      <c r="D222" s="6" t="str">
        <f t="shared" si="3"/>
        <v>HLbnCZFWVHLZnFC</v>
      </c>
      <c r="E222" s="6" t="str">
        <f t="shared" si="4"/>
        <v>JJRFrGJzDGDGJDD</v>
      </c>
      <c r="F222" s="6" t="str">
        <f>IFERROR(__xludf.DUMMYFUNCTION("SPLIT($D222, $E222)"),"HLbnCZ")</f>
        <v>HLbnCZ</v>
      </c>
      <c r="G222" s="6" t="str">
        <f>IFERROR(__xludf.DUMMYFUNCTION("""COMPUTED_VALUE"""),"WVHLZn")</f>
        <v>WVHLZn</v>
      </c>
      <c r="H222" s="6" t="str">
        <f>IFERROR(__xludf.DUMMYFUNCTION("""COMPUTED_VALUE"""),"C")</f>
        <v>C</v>
      </c>
    </row>
    <row r="223">
      <c r="A223" s="4" t="s">
        <v>225</v>
      </c>
      <c r="B223" s="5" t="str">
        <f t="shared" si="1"/>
        <v>d</v>
      </c>
      <c r="C223" s="5">
        <f t="shared" si="2"/>
        <v>4</v>
      </c>
      <c r="D223" s="6" t="str">
        <f t="shared" si="3"/>
        <v>WZHfndfMfCZbMnTVTfZ</v>
      </c>
      <c r="E223" s="6" t="str">
        <f t="shared" si="4"/>
        <v>hSNQQpdwSdLwhNcmdSN</v>
      </c>
      <c r="F223" s="6" t="str">
        <f>IFERROR(__xludf.DUMMYFUNCTION("SPLIT($D223, $E223)"),"WZHfn")</f>
        <v>WZHfn</v>
      </c>
      <c r="G223" s="6" t="str">
        <f>IFERROR(__xludf.DUMMYFUNCTION("""COMPUTED_VALUE"""),"fMfCZbMnTVTfZ")</f>
        <v>fMfCZbMnTVTfZ</v>
      </c>
    </row>
    <row r="224">
      <c r="A224" s="4" t="s">
        <v>226</v>
      </c>
      <c r="B224" s="5" t="str">
        <f t="shared" si="1"/>
        <v>s</v>
      </c>
      <c r="C224" s="5">
        <f t="shared" si="2"/>
        <v>19</v>
      </c>
      <c r="D224" s="6" t="str">
        <f t="shared" si="3"/>
        <v>sPwrPMgLFPFFsL</v>
      </c>
      <c r="E224" s="6" t="str">
        <f t="shared" si="4"/>
        <v>ZtmcclSSZDtcZs</v>
      </c>
      <c r="F224" s="6" t="str">
        <f>IFERROR(__xludf.DUMMYFUNCTION("SPLIT($D224, $E224)"),"PwrPMgLFPFF")</f>
        <v>PwrPMgLFPFF</v>
      </c>
      <c r="G224" s="6" t="str">
        <f>IFERROR(__xludf.DUMMYFUNCTION("""COMPUTED_VALUE"""),"L")</f>
        <v>L</v>
      </c>
    </row>
    <row r="225">
      <c r="A225" s="4" t="s">
        <v>227</v>
      </c>
      <c r="B225" s="5" t="str">
        <f t="shared" si="1"/>
        <v>n</v>
      </c>
      <c r="C225" s="5">
        <f t="shared" si="2"/>
        <v>14</v>
      </c>
      <c r="D225" s="6" t="str">
        <f t="shared" si="3"/>
        <v>qVzqdNdCnnNVVNCG</v>
      </c>
      <c r="E225" s="6" t="str">
        <f t="shared" si="4"/>
        <v>mbncDBlmBlBBnRlZ</v>
      </c>
      <c r="F225" s="6" t="str">
        <f>IFERROR(__xludf.DUMMYFUNCTION("SPLIT($D225, $E225)"),"qVzqdNdC")</f>
        <v>qVzqdNdC</v>
      </c>
      <c r="G225" s="6" t="str">
        <f>IFERROR(__xludf.DUMMYFUNCTION("""COMPUTED_VALUE"""),"NVVNCG")</f>
        <v>NVVNCG</v>
      </c>
    </row>
    <row r="226">
      <c r="A226" s="4" t="s">
        <v>228</v>
      </c>
      <c r="B226" s="5" t="str">
        <f t="shared" si="1"/>
        <v>f</v>
      </c>
      <c r="C226" s="5">
        <f t="shared" si="2"/>
        <v>6</v>
      </c>
      <c r="D226" s="6" t="str">
        <f t="shared" si="3"/>
        <v>VTdCGVvVff</v>
      </c>
      <c r="E226" s="6" t="str">
        <f t="shared" si="4"/>
        <v>frjpfMQPwm</v>
      </c>
      <c r="F226" s="6" t="str">
        <f>IFERROR(__xludf.DUMMYFUNCTION("SPLIT($D226, $E226)"),"VTdCGVvV")</f>
        <v>VTdCGVvV</v>
      </c>
    </row>
    <row r="227">
      <c r="A227" s="4" t="s">
        <v>229</v>
      </c>
      <c r="B227" s="5" t="str">
        <f t="shared" si="1"/>
        <v>j</v>
      </c>
      <c r="C227" s="5">
        <f t="shared" si="2"/>
        <v>10</v>
      </c>
      <c r="D227" s="6" t="str">
        <f t="shared" si="3"/>
        <v>BPDldDTDPZcggjcccTd</v>
      </c>
      <c r="E227" s="6" t="str">
        <f t="shared" si="4"/>
        <v>NMbbMNSQNqqjtzMbrRb</v>
      </c>
      <c r="F227" s="6" t="str">
        <f>IFERROR(__xludf.DUMMYFUNCTION("SPLIT($D227, $E227)"),"BPDldDTDPZcgg")</f>
        <v>BPDldDTDPZcgg</v>
      </c>
      <c r="G227" s="6" t="str">
        <f>IFERROR(__xludf.DUMMYFUNCTION("""COMPUTED_VALUE"""),"cccTd")</f>
        <v>cccTd</v>
      </c>
    </row>
    <row r="228">
      <c r="A228" s="4" t="s">
        <v>230</v>
      </c>
      <c r="B228" s="5" t="str">
        <f t="shared" si="1"/>
        <v>n</v>
      </c>
      <c r="C228" s="5">
        <f t="shared" si="2"/>
        <v>14</v>
      </c>
      <c r="D228" s="6" t="str">
        <f t="shared" si="3"/>
        <v>LvmWsfvssLGn</v>
      </c>
      <c r="E228" s="6" t="str">
        <f t="shared" si="4"/>
        <v>QbQMRQqrSRnz</v>
      </c>
      <c r="F228" s="6" t="str">
        <f>IFERROR(__xludf.DUMMYFUNCTION("SPLIT($D228, $E228)"),"LvmWsfvssLG")</f>
        <v>LvmWsfvssLG</v>
      </c>
    </row>
    <row r="229">
      <c r="A229" s="4" t="s">
        <v>231</v>
      </c>
      <c r="B229" s="5" t="str">
        <f t="shared" si="1"/>
        <v>p</v>
      </c>
      <c r="C229" s="5">
        <f t="shared" si="2"/>
        <v>16</v>
      </c>
      <c r="D229" s="6" t="str">
        <f t="shared" si="3"/>
        <v>WpvsVmmpmmfpfJGrHfVCHVvm</v>
      </c>
      <c r="E229" s="6" t="str">
        <f t="shared" si="4"/>
        <v>cDgpDlZphgFgdhclhdgdBlgF</v>
      </c>
      <c r="F229" s="6" t="str">
        <f>IFERROR(__xludf.DUMMYFUNCTION("SPLIT($D229, $E229)"),"W")</f>
        <v>W</v>
      </c>
      <c r="G229" s="6" t="str">
        <f>IFERROR(__xludf.DUMMYFUNCTION("""COMPUTED_VALUE"""),"vsVmm")</f>
        <v>vsVmm</v>
      </c>
      <c r="H229" s="6" t="str">
        <f>IFERROR(__xludf.DUMMYFUNCTION("""COMPUTED_VALUE"""),"mmf")</f>
        <v>mmf</v>
      </c>
      <c r="I229" s="6" t="str">
        <f>IFERROR(__xludf.DUMMYFUNCTION("""COMPUTED_VALUE"""),"fJGrHfVCHVvm")</f>
        <v>fJGrHfVCHVvm</v>
      </c>
    </row>
    <row r="230">
      <c r="A230" s="4" t="s">
        <v>232</v>
      </c>
      <c r="B230" s="5" t="str">
        <f t="shared" si="1"/>
        <v>N</v>
      </c>
      <c r="C230" s="5">
        <f t="shared" si="2"/>
        <v>40</v>
      </c>
      <c r="D230" s="6" t="str">
        <f t="shared" si="3"/>
        <v>VGwHbNzMMrzHbbH</v>
      </c>
      <c r="E230" s="6" t="str">
        <f t="shared" si="4"/>
        <v>ChhqgCqPNghgCqW</v>
      </c>
      <c r="F230" s="6" t="str">
        <f>IFERROR(__xludf.DUMMYFUNCTION("SPLIT($D230, $E230)"),"VGwHb")</f>
        <v>VGwHb</v>
      </c>
      <c r="G230" s="6" t="str">
        <f>IFERROR(__xludf.DUMMYFUNCTION("""COMPUTED_VALUE"""),"zMMrzHbbH")</f>
        <v>zMMrzHbbH</v>
      </c>
    </row>
    <row r="231">
      <c r="A231" s="4" t="s">
        <v>233</v>
      </c>
      <c r="B231" s="5" t="str">
        <f t="shared" si="1"/>
        <v>v</v>
      </c>
      <c r="C231" s="5">
        <f t="shared" si="2"/>
        <v>22</v>
      </c>
      <c r="D231" s="6" t="str">
        <f t="shared" si="3"/>
        <v>ZJVBvBvZ</v>
      </c>
      <c r="E231" s="6" t="str">
        <f t="shared" si="4"/>
        <v>WqvRvggP</v>
      </c>
      <c r="F231" s="6" t="str">
        <f>IFERROR(__xludf.DUMMYFUNCTION("SPLIT($D231, $E231)"),"ZJVB")</f>
        <v>ZJVB</v>
      </c>
      <c r="G231" s="6" t="str">
        <f>IFERROR(__xludf.DUMMYFUNCTION("""COMPUTED_VALUE"""),"B")</f>
        <v>B</v>
      </c>
      <c r="H231" s="6" t="str">
        <f>IFERROR(__xludf.DUMMYFUNCTION("""COMPUTED_VALUE"""),"Z")</f>
        <v>Z</v>
      </c>
    </row>
    <row r="232">
      <c r="A232" s="4" t="s">
        <v>234</v>
      </c>
      <c r="B232" s="5" t="str">
        <f t="shared" si="1"/>
        <v>c</v>
      </c>
      <c r="C232" s="5">
        <f t="shared" si="2"/>
        <v>3</v>
      </c>
      <c r="D232" s="6" t="str">
        <f t="shared" si="3"/>
        <v>JBJlBlBZcsBfcJ</v>
      </c>
      <c r="E232" s="6" t="str">
        <f t="shared" si="4"/>
        <v>VrHnLwQQGzLQMc</v>
      </c>
      <c r="F232" s="6" t="str">
        <f>IFERROR(__xludf.DUMMYFUNCTION("SPLIT($D232, $E232)"),"JBJlBlBZ")</f>
        <v>JBJlBlBZ</v>
      </c>
      <c r="G232" s="6" t="str">
        <f>IFERROR(__xludf.DUMMYFUNCTION("""COMPUTED_VALUE"""),"sBf")</f>
        <v>sBf</v>
      </c>
      <c r="H232" s="6" t="str">
        <f>IFERROR(__xludf.DUMMYFUNCTION("""COMPUTED_VALUE"""),"J")</f>
        <v>J</v>
      </c>
    </row>
    <row r="233">
      <c r="A233" s="4" t="s">
        <v>235</v>
      </c>
      <c r="B233" s="5" t="str">
        <f t="shared" si="1"/>
        <v>v</v>
      </c>
      <c r="C233" s="5">
        <f t="shared" si="2"/>
        <v>22</v>
      </c>
      <c r="D233" s="6" t="str">
        <f t="shared" si="3"/>
        <v>gBWfBPPPfhvVWFfSVfVdjj</v>
      </c>
      <c r="E233" s="6" t="str">
        <f t="shared" si="4"/>
        <v>bvTvwwQppHcHcctTcQTHcZ</v>
      </c>
      <c r="F233" s="6" t="str">
        <f>IFERROR(__xludf.DUMMYFUNCTION("SPLIT($D233, $E233)"),"gBWfBPPPfh")</f>
        <v>gBWfBPPPfh</v>
      </c>
      <c r="G233" s="6" t="str">
        <f>IFERROR(__xludf.DUMMYFUNCTION("""COMPUTED_VALUE"""),"VWFfSVfVdjj")</f>
        <v>VWFfSVfVdjj</v>
      </c>
    </row>
    <row r="234">
      <c r="A234" s="4" t="s">
        <v>236</v>
      </c>
      <c r="B234" s="5" t="str">
        <f t="shared" si="1"/>
        <v>q</v>
      </c>
      <c r="C234" s="5">
        <f t="shared" si="2"/>
        <v>17</v>
      </c>
      <c r="D234" s="6" t="str">
        <f t="shared" si="3"/>
        <v>DnNnMJMqMJz</v>
      </c>
      <c r="E234" s="6" t="str">
        <f t="shared" si="4"/>
        <v>qchbZtTQQrb</v>
      </c>
      <c r="F234" s="6" t="str">
        <f>IFERROR(__xludf.DUMMYFUNCTION("SPLIT($D234, $E234)"),"DnNnMJM")</f>
        <v>DnNnMJM</v>
      </c>
      <c r="G234" s="6" t="str">
        <f>IFERROR(__xludf.DUMMYFUNCTION("""COMPUTED_VALUE"""),"MJz")</f>
        <v>MJz</v>
      </c>
    </row>
    <row r="235">
      <c r="A235" s="4" t="s">
        <v>237</v>
      </c>
      <c r="B235" s="5" t="str">
        <f t="shared" si="1"/>
        <v>C</v>
      </c>
      <c r="C235" s="5">
        <f t="shared" si="2"/>
        <v>29</v>
      </c>
      <c r="D235" s="6" t="str">
        <f t="shared" si="3"/>
        <v>llRmNLDLDGlC</v>
      </c>
      <c r="E235" s="6" t="str">
        <f t="shared" si="4"/>
        <v>sWSFCffWdshd</v>
      </c>
      <c r="F235" s="6" t="str">
        <f>IFERROR(__xludf.DUMMYFUNCTION("SPLIT($D235, $E235)"),"llRmNLDLDGl")</f>
        <v>llRmNLDLDGl</v>
      </c>
    </row>
    <row r="236">
      <c r="A236" s="4" t="s">
        <v>238</v>
      </c>
      <c r="B236" s="5" t="str">
        <f t="shared" si="1"/>
        <v>G</v>
      </c>
      <c r="C236" s="5">
        <f t="shared" si="2"/>
        <v>33</v>
      </c>
      <c r="D236" s="6" t="str">
        <f t="shared" si="3"/>
        <v>LpNMZZpqqpfTTwNqLZwGsZqZ</v>
      </c>
      <c r="E236" s="6" t="str">
        <f t="shared" si="4"/>
        <v>bdHRHbHGddnCBHRcmzGmmCdG</v>
      </c>
      <c r="F236" s="6" t="str">
        <f>IFERROR(__xludf.DUMMYFUNCTION("SPLIT($D236, $E236)"),"LpNMZZpqqpfTTwNqLZw")</f>
        <v>LpNMZZpqqpfTTwNqLZw</v>
      </c>
      <c r="G236" s="6" t="str">
        <f>IFERROR(__xludf.DUMMYFUNCTION("""COMPUTED_VALUE"""),"sZqZ")</f>
        <v>sZqZ</v>
      </c>
    </row>
    <row r="237">
      <c r="A237" s="4" t="s">
        <v>239</v>
      </c>
      <c r="B237" s="5" t="str">
        <f t="shared" si="1"/>
        <v>V</v>
      </c>
      <c r="C237" s="5">
        <f t="shared" si="2"/>
        <v>48</v>
      </c>
      <c r="D237" s="6" t="str">
        <f t="shared" si="3"/>
        <v>JFRtRlVStjPlhtj</v>
      </c>
      <c r="E237" s="6" t="str">
        <f t="shared" si="4"/>
        <v>bBzBncmVWdzWBnb</v>
      </c>
      <c r="F237" s="6" t="str">
        <f>IFERROR(__xludf.DUMMYFUNCTION("SPLIT($D237, $E237)"),"JFRtRl")</f>
        <v>JFRtRl</v>
      </c>
      <c r="G237" s="6" t="str">
        <f>IFERROR(__xludf.DUMMYFUNCTION("""COMPUTED_VALUE"""),"StjPlhtj")</f>
        <v>StjPlhtj</v>
      </c>
    </row>
    <row r="238">
      <c r="A238" s="4" t="s">
        <v>240</v>
      </c>
      <c r="B238" s="5" t="str">
        <f t="shared" si="1"/>
        <v>r</v>
      </c>
      <c r="C238" s="5">
        <f t="shared" si="2"/>
        <v>18</v>
      </c>
      <c r="D238" s="6" t="str">
        <f t="shared" si="3"/>
        <v>rPhhSlrvQlFFFPgtJlJtFlhl</v>
      </c>
      <c r="E238" s="6" t="str">
        <f t="shared" si="4"/>
        <v>DNTwRMfZTZfDZNrspZLMMsrq</v>
      </c>
      <c r="F238" s="6" t="str">
        <f>IFERROR(__xludf.DUMMYFUNCTION("SPLIT($D238, $E238)"),"PhhSl")</f>
        <v>PhhSl</v>
      </c>
      <c r="G238" s="6" t="str">
        <f>IFERROR(__xludf.DUMMYFUNCTION("""COMPUTED_VALUE"""),"vQlFFFPgtJlJtFlhl")</f>
        <v>vQlFFFPgtJlJtFlhl</v>
      </c>
    </row>
    <row r="239">
      <c r="A239" s="4" t="s">
        <v>241</v>
      </c>
      <c r="B239" s="5" t="str">
        <f t="shared" si="1"/>
        <v>z</v>
      </c>
      <c r="C239" s="5">
        <f t="shared" si="2"/>
        <v>26</v>
      </c>
      <c r="D239" s="6" t="str">
        <f t="shared" si="3"/>
        <v>zBLjLFBjLjm</v>
      </c>
      <c r="E239" s="6" t="str">
        <f t="shared" si="4"/>
        <v>HWlzNZlzVCC</v>
      </c>
      <c r="F239" s="6" t="str">
        <f>IFERROR(__xludf.DUMMYFUNCTION("SPLIT($D239, $E239)"),"BLjLFBjLjm")</f>
        <v>BLjLFBjLjm</v>
      </c>
    </row>
    <row r="240">
      <c r="A240" s="4" t="s">
        <v>242</v>
      </c>
      <c r="B240" s="5" t="str">
        <f t="shared" si="1"/>
        <v>M</v>
      </c>
      <c r="C240" s="5">
        <f t="shared" si="2"/>
        <v>39</v>
      </c>
      <c r="D240" s="6" t="str">
        <f t="shared" si="3"/>
        <v>dcJrdfddbllJbdM</v>
      </c>
      <c r="E240" s="6" t="str">
        <f t="shared" si="4"/>
        <v>TwDNMZWNVwVDwHT</v>
      </c>
      <c r="F240" s="6" t="str">
        <f>IFERROR(__xludf.DUMMYFUNCTION("SPLIT($D240, $E240)"),"dcJrdfddbllJbd")</f>
        <v>dcJrdfddbllJbd</v>
      </c>
    </row>
    <row r="241">
      <c r="A241" s="4" t="s">
        <v>243</v>
      </c>
      <c r="B241" s="5" t="str">
        <f t="shared" si="1"/>
        <v>q</v>
      </c>
      <c r="C241" s="5">
        <f t="shared" si="2"/>
        <v>17</v>
      </c>
      <c r="D241" s="6" t="str">
        <f t="shared" si="3"/>
        <v>gRcgJbcbqfgbftd</v>
      </c>
      <c r="E241" s="6" t="str">
        <f t="shared" si="4"/>
        <v>jlqLhFFLPPhGBjm</v>
      </c>
      <c r="F241" s="6" t="str">
        <f>IFERROR(__xludf.DUMMYFUNCTION("SPLIT($D241, $E241)"),"gRcgJbcb")</f>
        <v>gRcgJbcb</v>
      </c>
      <c r="G241" s="6" t="str">
        <f>IFERROR(__xludf.DUMMYFUNCTION("""COMPUTED_VALUE"""),"fgbftd")</f>
        <v>fgbftd</v>
      </c>
    </row>
    <row r="242">
      <c r="A242" s="4" t="s">
        <v>244</v>
      </c>
      <c r="B242" s="5" t="str">
        <f t="shared" si="1"/>
        <v>Q</v>
      </c>
      <c r="C242" s="5">
        <f t="shared" si="2"/>
        <v>43</v>
      </c>
      <c r="D242" s="6" t="str">
        <f t="shared" si="3"/>
        <v>WfBgBRzQG</v>
      </c>
      <c r="E242" s="6" t="str">
        <f t="shared" si="4"/>
        <v>NNQqmmqZN</v>
      </c>
      <c r="F242" s="6" t="str">
        <f>IFERROR(__xludf.DUMMYFUNCTION("SPLIT($D242, $E242)"),"WfBgBRz")</f>
        <v>WfBgBRz</v>
      </c>
      <c r="G242" s="6" t="str">
        <f>IFERROR(__xludf.DUMMYFUNCTION("""COMPUTED_VALUE"""),"G")</f>
        <v>G</v>
      </c>
    </row>
    <row r="243">
      <c r="A243" s="4" t="s">
        <v>245</v>
      </c>
      <c r="B243" s="5" t="str">
        <f t="shared" si="1"/>
        <v>b</v>
      </c>
      <c r="C243" s="5">
        <f t="shared" si="2"/>
        <v>2</v>
      </c>
      <c r="D243" s="6" t="str">
        <f t="shared" si="3"/>
        <v>nFjCjCpLbtpPJtCDDnCDJpzn</v>
      </c>
      <c r="E243" s="6" t="str">
        <f t="shared" si="4"/>
        <v>crSVbmdVqbhhdqNbSSmrdVSq</v>
      </c>
      <c r="F243" s="6" t="str">
        <f>IFERROR(__xludf.DUMMYFUNCTION("SPLIT($D243, $E243)"),"nFjCjCpL")</f>
        <v>nFjCjCpL</v>
      </c>
      <c r="G243" s="6" t="str">
        <f>IFERROR(__xludf.DUMMYFUNCTION("""COMPUTED_VALUE"""),"tpPJtCDDnCDJpzn")</f>
        <v>tpPJtCDDnCDJpzn</v>
      </c>
    </row>
    <row r="244">
      <c r="A244" s="4" t="s">
        <v>246</v>
      </c>
      <c r="B244" s="5" t="str">
        <f t="shared" si="1"/>
        <v>l</v>
      </c>
      <c r="C244" s="5">
        <f t="shared" si="2"/>
        <v>12</v>
      </c>
      <c r="D244" s="6" t="str">
        <f t="shared" si="3"/>
        <v>CLPJpDLlLlFDpFjj</v>
      </c>
      <c r="E244" s="6" t="str">
        <f t="shared" si="4"/>
        <v>sGRsBGRfWwsHHglz</v>
      </c>
      <c r="F244" s="6" t="str">
        <f>IFERROR(__xludf.DUMMYFUNCTION("SPLIT($D244, $E244)"),"CLPJpDL")</f>
        <v>CLPJpDL</v>
      </c>
      <c r="G244" s="6" t="str">
        <f>IFERROR(__xludf.DUMMYFUNCTION("""COMPUTED_VALUE"""),"L")</f>
        <v>L</v>
      </c>
      <c r="H244" s="6" t="str">
        <f>IFERROR(__xludf.DUMMYFUNCTION("""COMPUTED_VALUE"""),"FDpFjj")</f>
        <v>FDpFjj</v>
      </c>
    </row>
    <row r="245">
      <c r="A245" s="4" t="s">
        <v>247</v>
      </c>
      <c r="B245" s="5" t="str">
        <f t="shared" si="1"/>
        <v>p</v>
      </c>
      <c r="C245" s="5">
        <f t="shared" si="2"/>
        <v>16</v>
      </c>
      <c r="D245" s="6" t="str">
        <f t="shared" si="3"/>
        <v>lSlSlpCRSsWTRLTlWRvl</v>
      </c>
      <c r="E245" s="6" t="str">
        <f t="shared" si="4"/>
        <v>mMrBPjBPjpqrrmqPJMPZ</v>
      </c>
      <c r="F245" s="6" t="str">
        <f>IFERROR(__xludf.DUMMYFUNCTION("SPLIT($D245, $E245)"),"lSlSl")</f>
        <v>lSlSl</v>
      </c>
      <c r="G245" s="6" t="str">
        <f>IFERROR(__xludf.DUMMYFUNCTION("""COMPUTED_VALUE"""),"CRSsWTRLTlWRvl")</f>
        <v>CRSsWTRLTlWRvl</v>
      </c>
    </row>
    <row r="246">
      <c r="A246" s="4" t="s">
        <v>248</v>
      </c>
      <c r="B246" s="5" t="str">
        <f t="shared" si="1"/>
        <v>V</v>
      </c>
      <c r="C246" s="5">
        <f t="shared" si="2"/>
        <v>48</v>
      </c>
      <c r="D246" s="6" t="str">
        <f t="shared" si="3"/>
        <v>DDzbhVhQhDGzhQnGGfnHHQG</v>
      </c>
      <c r="E246" s="6" t="str">
        <f t="shared" si="4"/>
        <v>BPZjMqJjBJMBVJmqMdrqqdT</v>
      </c>
      <c r="F246" s="6" t="str">
        <f>IFERROR(__xludf.DUMMYFUNCTION("SPLIT($D246, $E246)"),"DDzbh")</f>
        <v>DDzbh</v>
      </c>
      <c r="G246" s="6" t="str">
        <f>IFERROR(__xludf.DUMMYFUNCTION("""COMPUTED_VALUE"""),"hQhDGzhQnGGfnHHQG")</f>
        <v>hQhDGzhQnGGfnHHQG</v>
      </c>
    </row>
    <row r="247">
      <c r="A247" s="4" t="s">
        <v>249</v>
      </c>
      <c r="B247" s="5" t="str">
        <f t="shared" si="1"/>
        <v>F</v>
      </c>
      <c r="C247" s="5">
        <f t="shared" si="2"/>
        <v>32</v>
      </c>
      <c r="D247" s="6" t="str">
        <f t="shared" si="3"/>
        <v>NNGQbFwnHzNzwbQwFnwbf</v>
      </c>
      <c r="E247" s="6" t="str">
        <f t="shared" si="4"/>
        <v>sLCLtsvLsWggFslsTggSc</v>
      </c>
      <c r="F247" s="6" t="str">
        <f>IFERROR(__xludf.DUMMYFUNCTION("SPLIT($D247, $E247)"),"NNGQb")</f>
        <v>NNGQb</v>
      </c>
      <c r="G247" s="6" t="str">
        <f>IFERROR(__xludf.DUMMYFUNCTION("""COMPUTED_VALUE"""),"wnHzNzwbQw")</f>
        <v>wnHzNzwbQw</v>
      </c>
      <c r="H247" s="6" t="str">
        <f>IFERROR(__xludf.DUMMYFUNCTION("""COMPUTED_VALUE"""),"nwbf")</f>
        <v>nwbf</v>
      </c>
    </row>
    <row r="248">
      <c r="A248" s="4" t="s">
        <v>250</v>
      </c>
      <c r="B248" s="5" t="str">
        <f t="shared" si="1"/>
        <v>m</v>
      </c>
      <c r="C248" s="5">
        <f t="shared" si="2"/>
        <v>13</v>
      </c>
      <c r="D248" s="6" t="str">
        <f t="shared" si="3"/>
        <v>nvzPvCnlvtwCrZWmWwvvZC</v>
      </c>
      <c r="E248" s="6" t="str">
        <f t="shared" si="4"/>
        <v>QfbbfQfGbqSJJGmqGSFSbJ</v>
      </c>
      <c r="F248" s="6" t="str">
        <f>IFERROR(__xludf.DUMMYFUNCTION("SPLIT($D248, $E248)"),"nvzPvCnlvtwCrZW")</f>
        <v>nvzPvCnlvtwCrZW</v>
      </c>
      <c r="G248" s="6" t="str">
        <f>IFERROR(__xludf.DUMMYFUNCTION("""COMPUTED_VALUE"""),"WwvvZC")</f>
        <v>WwvvZC</v>
      </c>
    </row>
    <row r="249">
      <c r="A249" s="4" t="s">
        <v>251</v>
      </c>
      <c r="B249" s="5" t="str">
        <f t="shared" si="1"/>
        <v>d</v>
      </c>
      <c r="C249" s="5">
        <f t="shared" si="2"/>
        <v>4</v>
      </c>
      <c r="D249" s="6" t="str">
        <f t="shared" si="3"/>
        <v>LhTBWdsMNNRgNcgDWsDNc</v>
      </c>
      <c r="E249" s="6" t="str">
        <f t="shared" si="4"/>
        <v>VSfQqJGFSFJqSSddQGSJF</v>
      </c>
      <c r="F249" s="6" t="str">
        <f>IFERROR(__xludf.DUMMYFUNCTION("SPLIT($D249, $E249)"),"LhTBW")</f>
        <v>LhTBW</v>
      </c>
      <c r="G249" s="6" t="str">
        <f>IFERROR(__xludf.DUMMYFUNCTION("""COMPUTED_VALUE"""),"sMNNRgNcgDWsDNc")</f>
        <v>sMNNRgNcgDWsDNc</v>
      </c>
    </row>
    <row r="250">
      <c r="A250" s="4" t="s">
        <v>252</v>
      </c>
      <c r="B250" s="5" t="str">
        <f t="shared" si="1"/>
        <v>H</v>
      </c>
      <c r="C250" s="5">
        <f t="shared" si="2"/>
        <v>34</v>
      </c>
      <c r="D250" s="6" t="str">
        <f t="shared" si="3"/>
        <v>HNgchHcWDRNhTNMW</v>
      </c>
      <c r="E250" s="6" t="str">
        <f t="shared" si="4"/>
        <v>wtPrtZZjnHzrnvCz</v>
      </c>
      <c r="F250" s="6" t="str">
        <f>IFERROR(__xludf.DUMMYFUNCTION("SPLIT($D250, $E250)"),"Ngch")</f>
        <v>Ngch</v>
      </c>
      <c r="G250" s="6" t="str">
        <f>IFERROR(__xludf.DUMMYFUNCTION("""COMPUTED_VALUE"""),"cWDRNhTNMW")</f>
        <v>cWDRNhTNMW</v>
      </c>
    </row>
    <row r="251">
      <c r="A251" s="4" t="s">
        <v>253</v>
      </c>
      <c r="B251" s="5" t="str">
        <f t="shared" si="1"/>
        <v>h</v>
      </c>
      <c r="C251" s="5">
        <f t="shared" si="2"/>
        <v>8</v>
      </c>
      <c r="D251" s="6" t="str">
        <f t="shared" si="3"/>
        <v>djhnzRgh</v>
      </c>
      <c r="E251" s="6" t="str">
        <f t="shared" si="4"/>
        <v>MMVCBfhh</v>
      </c>
      <c r="F251" s="6" t="str">
        <f>IFERROR(__xludf.DUMMYFUNCTION("SPLIT($D251, $E251)"),"dj")</f>
        <v>dj</v>
      </c>
      <c r="G251" s="6" t="str">
        <f>IFERROR(__xludf.DUMMYFUNCTION("""COMPUTED_VALUE"""),"nzRg")</f>
        <v>nzRg</v>
      </c>
    </row>
    <row r="252">
      <c r="A252" s="4" t="s">
        <v>254</v>
      </c>
      <c r="B252" s="5" t="str">
        <f t="shared" si="1"/>
        <v>q</v>
      </c>
      <c r="C252" s="5">
        <f t="shared" si="2"/>
        <v>17</v>
      </c>
      <c r="D252" s="6" t="str">
        <f t="shared" si="3"/>
        <v>qjQTrTPQ</v>
      </c>
      <c r="E252" s="6" t="str">
        <f t="shared" si="4"/>
        <v>JCDDqBDJ</v>
      </c>
      <c r="F252" s="6" t="str">
        <f>IFERROR(__xludf.DUMMYFUNCTION("SPLIT($D252, $E252)"),"jQTrTPQ")</f>
        <v>jQTrTPQ</v>
      </c>
    </row>
    <row r="253">
      <c r="A253" s="4" t="s">
        <v>255</v>
      </c>
      <c r="B253" s="5" t="str">
        <f t="shared" si="1"/>
        <v>L</v>
      </c>
      <c r="C253" s="5">
        <f t="shared" si="2"/>
        <v>38</v>
      </c>
      <c r="D253" s="6" t="str">
        <f t="shared" si="3"/>
        <v>LQvGrLjTHLjNNPPTpQ</v>
      </c>
      <c r="E253" s="6" t="str">
        <f t="shared" si="4"/>
        <v>gtztSmmbFgmgLbFnmL</v>
      </c>
      <c r="F253" s="6" t="str">
        <f>IFERROR(__xludf.DUMMYFUNCTION("SPLIT($D253, $E253)"),"QvGr")</f>
        <v>QvGr</v>
      </c>
      <c r="G253" s="6" t="str">
        <f>IFERROR(__xludf.DUMMYFUNCTION("""COMPUTED_VALUE"""),"jTH")</f>
        <v>jTH</v>
      </c>
      <c r="H253" s="6" t="str">
        <f>IFERROR(__xludf.DUMMYFUNCTION("""COMPUTED_VALUE"""),"jNNPPTpQ")</f>
        <v>jNNPPTpQ</v>
      </c>
    </row>
    <row r="254">
      <c r="A254" s="4" t="s">
        <v>256</v>
      </c>
      <c r="B254" s="5" t="str">
        <f t="shared" si="1"/>
        <v>B</v>
      </c>
      <c r="C254" s="5">
        <f t="shared" si="2"/>
        <v>28</v>
      </c>
      <c r="D254" s="6" t="str">
        <f t="shared" si="3"/>
        <v>FRDNFBBRRVFF</v>
      </c>
      <c r="E254" s="6" t="str">
        <f t="shared" si="4"/>
        <v>mbLZHPZBZvvH</v>
      </c>
      <c r="F254" s="6" t="str">
        <f>IFERROR(__xludf.DUMMYFUNCTION("SPLIT($D254, $E254)"),"FRDNF")</f>
        <v>FRDNF</v>
      </c>
      <c r="G254" s="6" t="str">
        <f>IFERROR(__xludf.DUMMYFUNCTION("""COMPUTED_VALUE"""),"RRVFF")</f>
        <v>RRVFF</v>
      </c>
    </row>
    <row r="255">
      <c r="A255" s="4" t="s">
        <v>257</v>
      </c>
      <c r="B255" s="5" t="str">
        <f t="shared" si="1"/>
        <v>T</v>
      </c>
      <c r="C255" s="5">
        <f t="shared" si="2"/>
        <v>46</v>
      </c>
      <c r="D255" s="6" t="str">
        <f t="shared" si="3"/>
        <v>QnhgMllglJTdGgJnhLQQJ</v>
      </c>
      <c r="E255" s="6" t="str">
        <f t="shared" si="4"/>
        <v>pZpvwZHpwsPTwpbsZHmsH</v>
      </c>
      <c r="F255" s="6" t="str">
        <f>IFERROR(__xludf.DUMMYFUNCTION("SPLIT($D255, $E255)"),"QnhgMllglJ")</f>
        <v>QnhgMllglJ</v>
      </c>
      <c r="G255" s="6" t="str">
        <f>IFERROR(__xludf.DUMMYFUNCTION("""COMPUTED_VALUE"""),"dGgJnhLQQJ")</f>
        <v>dGgJnhLQQJ</v>
      </c>
    </row>
    <row r="256">
      <c r="A256" s="4" t="s">
        <v>258</v>
      </c>
      <c r="B256" s="5" t="str">
        <f t="shared" si="1"/>
        <v>r</v>
      </c>
      <c r="C256" s="5">
        <f t="shared" si="2"/>
        <v>18</v>
      </c>
      <c r="D256" s="6" t="str">
        <f t="shared" si="3"/>
        <v>lnhnQGrMgthMlntlGfQhg</v>
      </c>
      <c r="E256" s="6" t="str">
        <f t="shared" si="4"/>
        <v>WWcRSDcVCrLWzRSrRFDRN</v>
      </c>
      <c r="F256" s="6" t="str">
        <f>IFERROR(__xludf.DUMMYFUNCTION("SPLIT($D256, $E256)"),"lnhnQG")</f>
        <v>lnhnQG</v>
      </c>
      <c r="G256" s="6" t="str">
        <f>IFERROR(__xludf.DUMMYFUNCTION("""COMPUTED_VALUE"""),"MgthMlntlGfQhg")</f>
        <v>MgthMlntlGfQhg</v>
      </c>
    </row>
    <row r="257">
      <c r="A257" s="4" t="s">
        <v>259</v>
      </c>
      <c r="B257" s="5" t="str">
        <f t="shared" si="1"/>
        <v>R</v>
      </c>
      <c r="C257" s="5">
        <f t="shared" si="2"/>
        <v>44</v>
      </c>
      <c r="D257" s="6" t="str">
        <f t="shared" si="3"/>
        <v>PqrrrRnPBbrVhVqFrFVRPVh</v>
      </c>
      <c r="E257" s="6" t="str">
        <f t="shared" si="4"/>
        <v>ZLvNSNvLZcQvtJfRvNScJNJ</v>
      </c>
      <c r="F257" s="6" t="str">
        <f>IFERROR(__xludf.DUMMYFUNCTION("SPLIT($D257, $E257)"),"Pqrrr")</f>
        <v>Pqrrr</v>
      </c>
      <c r="G257" s="6" t="str">
        <f>IFERROR(__xludf.DUMMYFUNCTION("""COMPUTED_VALUE"""),"nPBbrVhVqFrFV")</f>
        <v>nPBbrVhVqFrFV</v>
      </c>
      <c r="H257" s="6" t="str">
        <f>IFERROR(__xludf.DUMMYFUNCTION("""COMPUTED_VALUE"""),"PVh")</f>
        <v>PVh</v>
      </c>
    </row>
    <row r="258">
      <c r="A258" s="4" t="s">
        <v>260</v>
      </c>
      <c r="B258" s="5" t="str">
        <f t="shared" si="1"/>
        <v>W</v>
      </c>
      <c r="C258" s="5">
        <f t="shared" si="2"/>
        <v>49</v>
      </c>
      <c r="D258" s="6" t="str">
        <f t="shared" si="3"/>
        <v>dDzWwwCTmmdwdddpDLW</v>
      </c>
      <c r="E258" s="6" t="str">
        <f t="shared" si="4"/>
        <v>QZMSSMfSJtcWJfQSQZN</v>
      </c>
      <c r="F258" s="6" t="str">
        <f>IFERROR(__xludf.DUMMYFUNCTION("SPLIT($D258, $E258)"),"dDz")</f>
        <v>dDz</v>
      </c>
      <c r="G258" s="6" t="str">
        <f>IFERROR(__xludf.DUMMYFUNCTION("""COMPUTED_VALUE"""),"wwCTmmdwdddpDL")</f>
        <v>wwCTmmdwdddpDL</v>
      </c>
    </row>
    <row r="259">
      <c r="A259" s="4" t="s">
        <v>261</v>
      </c>
      <c r="B259" s="5" t="str">
        <f t="shared" si="1"/>
        <v>j</v>
      </c>
      <c r="C259" s="5">
        <f t="shared" si="2"/>
        <v>10</v>
      </c>
      <c r="D259" s="6" t="str">
        <f t="shared" si="3"/>
        <v>CCwmTdjsC</v>
      </c>
      <c r="E259" s="6" t="str">
        <f t="shared" si="4"/>
        <v>lVjFjnLBl</v>
      </c>
      <c r="F259" s="6" t="str">
        <f>IFERROR(__xludf.DUMMYFUNCTION("SPLIT($D259, $E259)"),"CCwmTd")</f>
        <v>CCwmTd</v>
      </c>
      <c r="G259" s="6" t="str">
        <f>IFERROR(__xludf.DUMMYFUNCTION("""COMPUTED_VALUE"""),"sC")</f>
        <v>sC</v>
      </c>
    </row>
    <row r="260">
      <c r="A260" s="4" t="s">
        <v>262</v>
      </c>
      <c r="B260" s="5" t="str">
        <f t="shared" si="1"/>
        <v>v</v>
      </c>
      <c r="C260" s="5">
        <f t="shared" si="2"/>
        <v>22</v>
      </c>
      <c r="D260" s="6" t="str">
        <f t="shared" si="3"/>
        <v>srjCvjPmQVlPjFPmQmPr</v>
      </c>
      <c r="E260" s="6" t="str">
        <f t="shared" si="4"/>
        <v>dHHZhvHZDqHhDDwHHqfB</v>
      </c>
      <c r="F260" s="6" t="str">
        <f>IFERROR(__xludf.DUMMYFUNCTION("SPLIT($D260, $E260)"),"srjC")</f>
        <v>srjC</v>
      </c>
      <c r="G260" s="6" t="str">
        <f>IFERROR(__xludf.DUMMYFUNCTION("""COMPUTED_VALUE"""),"jPmQVlPjFPmQmPr")</f>
        <v>jPmQVlPjFPmQmPr</v>
      </c>
    </row>
    <row r="261">
      <c r="A261" s="4" t="s">
        <v>263</v>
      </c>
      <c r="B261" s="5" t="str">
        <f t="shared" si="1"/>
        <v>p</v>
      </c>
      <c r="C261" s="5">
        <f t="shared" si="2"/>
        <v>16</v>
      </c>
      <c r="D261" s="6" t="str">
        <f t="shared" si="3"/>
        <v>pLcnJQNQ</v>
      </c>
      <c r="E261" s="6" t="str">
        <f t="shared" si="4"/>
        <v>MZpqZDDZ</v>
      </c>
      <c r="F261" s="6" t="str">
        <f>IFERROR(__xludf.DUMMYFUNCTION("SPLIT($D261, $E261)"),"LcnJQNQ")</f>
        <v>LcnJQNQ</v>
      </c>
    </row>
    <row r="262">
      <c r="A262" s="4" t="s">
        <v>264</v>
      </c>
      <c r="B262" s="5" t="str">
        <f t="shared" si="1"/>
        <v>R</v>
      </c>
      <c r="C262" s="5">
        <f t="shared" si="2"/>
        <v>44</v>
      </c>
      <c r="D262" s="6" t="str">
        <f t="shared" si="3"/>
        <v>WNRbtNJg</v>
      </c>
      <c r="E262" s="6" t="str">
        <f t="shared" si="4"/>
        <v>RPjjQVmz</v>
      </c>
      <c r="F262" s="6" t="str">
        <f>IFERROR(__xludf.DUMMYFUNCTION("SPLIT($D262, $E262)"),"WN")</f>
        <v>WN</v>
      </c>
      <c r="G262" s="6" t="str">
        <f>IFERROR(__xludf.DUMMYFUNCTION("""COMPUTED_VALUE"""),"btNJg")</f>
        <v>btNJg</v>
      </c>
    </row>
    <row r="263">
      <c r="A263" s="4" t="s">
        <v>265</v>
      </c>
      <c r="B263" s="5" t="str">
        <f t="shared" si="1"/>
        <v>S</v>
      </c>
      <c r="C263" s="5">
        <f t="shared" si="2"/>
        <v>45</v>
      </c>
      <c r="D263" s="6" t="str">
        <f t="shared" si="3"/>
        <v>NJJRmjmJbbJfqSVMN</v>
      </c>
      <c r="E263" s="6" t="str">
        <f t="shared" si="4"/>
        <v>HFCSFzLLlrLLrFHTz</v>
      </c>
      <c r="F263" s="6" t="str">
        <f>IFERROR(__xludf.DUMMYFUNCTION("SPLIT($D263, $E263)"),"NJJRmjmJbbJfq")</f>
        <v>NJJRmjmJbbJfq</v>
      </c>
      <c r="G263" s="6" t="str">
        <f>IFERROR(__xludf.DUMMYFUNCTION("""COMPUTED_VALUE"""),"VMN")</f>
        <v>VMN</v>
      </c>
    </row>
    <row r="264">
      <c r="A264" s="4" t="s">
        <v>266</v>
      </c>
      <c r="B264" s="5" t="str">
        <f t="shared" si="1"/>
        <v>G</v>
      </c>
      <c r="C264" s="5">
        <f t="shared" si="2"/>
        <v>33</v>
      </c>
      <c r="D264" s="6" t="str">
        <f t="shared" si="3"/>
        <v>QvnsQGvBwWwQvg</v>
      </c>
      <c r="E264" s="6" t="str">
        <f t="shared" si="4"/>
        <v>RHlGGDFPFCGlrR</v>
      </c>
      <c r="F264" s="6" t="str">
        <f>IFERROR(__xludf.DUMMYFUNCTION("SPLIT($D264, $E264)"),"QvnsQ")</f>
        <v>QvnsQ</v>
      </c>
      <c r="G264" s="6" t="str">
        <f>IFERROR(__xludf.DUMMYFUNCTION("""COMPUTED_VALUE"""),"vBwWwQvg")</f>
        <v>vBwWwQvg</v>
      </c>
    </row>
    <row r="265">
      <c r="A265" s="4" t="s">
        <v>267</v>
      </c>
      <c r="B265" s="5" t="str">
        <f t="shared" si="1"/>
        <v>Z</v>
      </c>
      <c r="C265" s="5">
        <f t="shared" si="2"/>
        <v>52</v>
      </c>
      <c r="D265" s="6" t="str">
        <f t="shared" si="3"/>
        <v>QhvwBvBctBccZW</v>
      </c>
      <c r="E265" s="6" t="str">
        <f t="shared" si="4"/>
        <v>ZNRNmVfjpmjJjb</v>
      </c>
      <c r="F265" s="6" t="str">
        <f>IFERROR(__xludf.DUMMYFUNCTION("SPLIT($D265, $E265)"),"QhvwBvBctBcc")</f>
        <v>QhvwBvBctBcc</v>
      </c>
      <c r="G265" s="6" t="str">
        <f>IFERROR(__xludf.DUMMYFUNCTION("""COMPUTED_VALUE"""),"W")</f>
        <v>W</v>
      </c>
    </row>
    <row r="266">
      <c r="A266" s="4" t="s">
        <v>268</v>
      </c>
      <c r="B266" s="5" t="str">
        <f t="shared" si="1"/>
        <v>f</v>
      </c>
      <c r="C266" s="5">
        <f t="shared" si="2"/>
        <v>6</v>
      </c>
      <c r="D266" s="6" t="str">
        <f t="shared" si="3"/>
        <v>RMmGGMLRRCFmRPPfGFpGPFPJ</v>
      </c>
      <c r="E266" s="6" t="str">
        <f t="shared" si="4"/>
        <v>WZQWctrtlQvZvltfrQWcWWBq</v>
      </c>
      <c r="F266" s="6" t="str">
        <f>IFERROR(__xludf.DUMMYFUNCTION("SPLIT($D266, $E266)"),"RMmGGMLRRCFmRPP")</f>
        <v>RMmGGMLRRCFmRPP</v>
      </c>
      <c r="G266" s="6" t="str">
        <f>IFERROR(__xludf.DUMMYFUNCTION("""COMPUTED_VALUE"""),"GFpGPFPJ")</f>
        <v>GFpGPFPJ</v>
      </c>
    </row>
    <row r="267">
      <c r="A267" s="4" t="s">
        <v>269</v>
      </c>
      <c r="B267" s="5" t="str">
        <f t="shared" si="1"/>
        <v>w</v>
      </c>
      <c r="C267" s="5">
        <f t="shared" si="2"/>
        <v>23</v>
      </c>
      <c r="D267" s="6" t="str">
        <f t="shared" si="3"/>
        <v>gggwjjbjwwb</v>
      </c>
      <c r="E267" s="6" t="str">
        <f t="shared" si="4"/>
        <v>ZtwZBBcmQQv</v>
      </c>
      <c r="F267" s="6" t="str">
        <f>IFERROR(__xludf.DUMMYFUNCTION("SPLIT($D267, $E267)"),"ggg")</f>
        <v>ggg</v>
      </c>
      <c r="G267" s="6" t="str">
        <f>IFERROR(__xludf.DUMMYFUNCTION("""COMPUTED_VALUE"""),"jjbj")</f>
        <v>jjbj</v>
      </c>
      <c r="H267" s="6" t="str">
        <f>IFERROR(__xludf.DUMMYFUNCTION("""COMPUTED_VALUE"""),"b")</f>
        <v>b</v>
      </c>
    </row>
    <row r="268">
      <c r="A268" s="4" t="s">
        <v>270</v>
      </c>
      <c r="B268" s="5" t="str">
        <f t="shared" si="1"/>
        <v>d</v>
      </c>
      <c r="C268" s="5">
        <f t="shared" si="2"/>
        <v>4</v>
      </c>
      <c r="D268" s="6" t="str">
        <f t="shared" si="3"/>
        <v>SdNbDDVSg</v>
      </c>
      <c r="E268" s="6" t="str">
        <f t="shared" si="4"/>
        <v>PMFmPzdMm</v>
      </c>
      <c r="F268" s="6" t="str">
        <f>IFERROR(__xludf.DUMMYFUNCTION("SPLIT($D268, $E268)"),"S")</f>
        <v>S</v>
      </c>
      <c r="G268" s="6" t="str">
        <f>IFERROR(__xludf.DUMMYFUNCTION("""COMPUTED_VALUE"""),"NbDDVSg")</f>
        <v>NbDDVSg</v>
      </c>
    </row>
    <row r="269">
      <c r="A269" s="4" t="s">
        <v>271</v>
      </c>
      <c r="B269" s="5" t="str">
        <f t="shared" si="1"/>
        <v>m</v>
      </c>
      <c r="C269" s="5">
        <f t="shared" si="2"/>
        <v>13</v>
      </c>
      <c r="D269" s="6" t="str">
        <f t="shared" si="3"/>
        <v>nZhnNZDnZPmZPWbppPp</v>
      </c>
      <c r="E269" s="6" t="str">
        <f t="shared" si="4"/>
        <v>MlvRlzvrtMmRtqRzRfq</v>
      </c>
      <c r="F269" s="6" t="str">
        <f>IFERROR(__xludf.DUMMYFUNCTION("SPLIT($D269, $E269)"),"nZhnNZDnZP")</f>
        <v>nZhnNZDnZP</v>
      </c>
      <c r="G269" s="6" t="str">
        <f>IFERROR(__xludf.DUMMYFUNCTION("""COMPUTED_VALUE"""),"ZPWbppPp")</f>
        <v>ZPWbppPp</v>
      </c>
    </row>
    <row r="270">
      <c r="A270" s="4" t="s">
        <v>272</v>
      </c>
      <c r="B270" s="5" t="str">
        <f t="shared" si="1"/>
        <v>L</v>
      </c>
      <c r="C270" s="5">
        <f t="shared" si="2"/>
        <v>38</v>
      </c>
      <c r="D270" s="6" t="str">
        <f t="shared" si="3"/>
        <v>HcFwsCQLVQwFw</v>
      </c>
      <c r="E270" s="6" t="str">
        <f t="shared" si="4"/>
        <v>LtLbvtzrlrLtt</v>
      </c>
      <c r="F270" s="6" t="str">
        <f>IFERROR(__xludf.DUMMYFUNCTION("SPLIT($D270, $E270)"),"HcFwsCQ")</f>
        <v>HcFwsCQ</v>
      </c>
      <c r="G270" s="6" t="str">
        <f>IFERROR(__xludf.DUMMYFUNCTION("""COMPUTED_VALUE"""),"VQwFw")</f>
        <v>VQwFw</v>
      </c>
    </row>
    <row r="271">
      <c r="A271" s="4" t="s">
        <v>273</v>
      </c>
      <c r="B271" s="5" t="str">
        <f t="shared" si="1"/>
        <v>d</v>
      </c>
      <c r="C271" s="5">
        <f t="shared" si="2"/>
        <v>4</v>
      </c>
      <c r="D271" s="6" t="str">
        <f t="shared" si="3"/>
        <v>GsgCFCgCQHHCVHsFQHcFd</v>
      </c>
      <c r="E271" s="6" t="str">
        <f t="shared" si="4"/>
        <v>DPDbJDZTpZDbWJPNWWZDd</v>
      </c>
      <c r="F271" s="6" t="str">
        <f>IFERROR(__xludf.DUMMYFUNCTION("SPLIT($D271, $E271)"),"GsgCFCgCQHHCVHsFQHcF")</f>
        <v>GsgCFCgCQHHCVHsFQHcF</v>
      </c>
    </row>
    <row r="272">
      <c r="A272" s="4" t="s">
        <v>274</v>
      </c>
      <c r="B272" s="5" t="str">
        <f t="shared" si="1"/>
        <v>p</v>
      </c>
      <c r="C272" s="5">
        <f t="shared" si="2"/>
        <v>16</v>
      </c>
      <c r="D272" s="6" t="str">
        <f t="shared" si="3"/>
        <v>BBrBrGlGpgGjsNhlBlpB</v>
      </c>
      <c r="E272" s="6" t="str">
        <f t="shared" si="4"/>
        <v>wpfSwZJdQwfcZwvSQnnn</v>
      </c>
      <c r="F272" s="6" t="str">
        <f>IFERROR(__xludf.DUMMYFUNCTION("SPLIT($D272, $E272)"),"BBrBrGlG")</f>
        <v>BBrBrGlG</v>
      </c>
      <c r="G272" s="6" t="str">
        <f>IFERROR(__xludf.DUMMYFUNCTION("""COMPUTED_VALUE"""),"gGjsNhlBl")</f>
        <v>gGjsNhlBl</v>
      </c>
      <c r="H272" s="6" t="str">
        <f>IFERROR(__xludf.DUMMYFUNCTION("""COMPUTED_VALUE"""),"B")</f>
        <v>B</v>
      </c>
    </row>
    <row r="273">
      <c r="A273" s="4" t="s">
        <v>275</v>
      </c>
      <c r="B273" s="5" t="str">
        <f t="shared" si="1"/>
        <v>H</v>
      </c>
      <c r="C273" s="5">
        <f t="shared" si="2"/>
        <v>34</v>
      </c>
      <c r="D273" s="6" t="str">
        <f t="shared" si="3"/>
        <v>LvWvHLmm</v>
      </c>
      <c r="E273" s="6" t="str">
        <f t="shared" si="4"/>
        <v>VJQQHfQH</v>
      </c>
      <c r="F273" s="6" t="str">
        <f>IFERROR(__xludf.DUMMYFUNCTION("SPLIT($D273, $E273)"),"LvWv")</f>
        <v>LvWv</v>
      </c>
      <c r="G273" s="6" t="str">
        <f>IFERROR(__xludf.DUMMYFUNCTION("""COMPUTED_VALUE"""),"Lmm")</f>
        <v>Lmm</v>
      </c>
    </row>
    <row r="274">
      <c r="A274" s="4" t="s">
        <v>276</v>
      </c>
      <c r="B274" s="5" t="str">
        <f t="shared" si="1"/>
        <v>F</v>
      </c>
      <c r="C274" s="5">
        <f t="shared" si="2"/>
        <v>32</v>
      </c>
      <c r="D274" s="6" t="str">
        <f t="shared" si="3"/>
        <v>RPLRMvqFTbRT</v>
      </c>
      <c r="E274" s="6" t="str">
        <f t="shared" si="4"/>
        <v>jGBhjNFsslls</v>
      </c>
      <c r="F274" s="6" t="str">
        <f>IFERROR(__xludf.DUMMYFUNCTION("SPLIT($D274, $E274)"),"RPLRMvq")</f>
        <v>RPLRMvq</v>
      </c>
      <c r="G274" s="6" t="str">
        <f>IFERROR(__xludf.DUMMYFUNCTION("""COMPUTED_VALUE"""),"TbRT")</f>
        <v>TbRT</v>
      </c>
    </row>
    <row r="275">
      <c r="A275" s="4" t="s">
        <v>277</v>
      </c>
      <c r="B275" s="5" t="str">
        <f t="shared" si="1"/>
        <v>h</v>
      </c>
      <c r="C275" s="5">
        <f t="shared" si="2"/>
        <v>8</v>
      </c>
      <c r="D275" s="6" t="str">
        <f t="shared" si="3"/>
        <v>cNZZZmZDcDDJmhzzrrlH</v>
      </c>
      <c r="E275" s="6" t="str">
        <f t="shared" si="4"/>
        <v>tSbvgjSvgfPSWvPfjShv</v>
      </c>
      <c r="F275" s="6" t="str">
        <f>IFERROR(__xludf.DUMMYFUNCTION("SPLIT($D275, $E275)"),"cNZZZmZDcDDJm")</f>
        <v>cNZZZmZDcDDJm</v>
      </c>
      <c r="G275" s="6" t="str">
        <f>IFERROR(__xludf.DUMMYFUNCTION("""COMPUTED_VALUE"""),"zzrrlH")</f>
        <v>zzrrlH</v>
      </c>
    </row>
    <row r="276">
      <c r="A276" s="4" t="s">
        <v>278</v>
      </c>
      <c r="B276" s="5" t="str">
        <f t="shared" si="1"/>
        <v>B</v>
      </c>
      <c r="C276" s="5">
        <f t="shared" si="2"/>
        <v>28</v>
      </c>
      <c r="D276" s="6" t="str">
        <f t="shared" si="3"/>
        <v>VBwnndnVCqbqpRRpnspnqR</v>
      </c>
      <c r="E276" s="6" t="str">
        <f t="shared" si="4"/>
        <v>WtGgWSSgvFBSGGSWgtGGSP</v>
      </c>
      <c r="F276" s="6" t="str">
        <f>IFERROR(__xludf.DUMMYFUNCTION("SPLIT($D276, $E276)"),"V")</f>
        <v>V</v>
      </c>
      <c r="G276" s="6" t="str">
        <f>IFERROR(__xludf.DUMMYFUNCTION("""COMPUTED_VALUE"""),"wnndnVCqbqpRRpnspnqR")</f>
        <v>wnndnVCqbqpRRpnspnqR</v>
      </c>
    </row>
    <row r="277">
      <c r="A277" s="4" t="s">
        <v>279</v>
      </c>
      <c r="B277" s="5" t="str">
        <f t="shared" si="1"/>
        <v>M</v>
      </c>
      <c r="C277" s="5">
        <f t="shared" si="2"/>
        <v>39</v>
      </c>
      <c r="D277" s="6" t="str">
        <f t="shared" si="3"/>
        <v>LqCMnTLVRwCRCpRLp</v>
      </c>
      <c r="E277" s="6" t="str">
        <f t="shared" si="4"/>
        <v>bHDNzMMNcmmHNHQJQ</v>
      </c>
      <c r="F277" s="6" t="str">
        <f>IFERROR(__xludf.DUMMYFUNCTION("SPLIT($D277, $E277)"),"LqC")</f>
        <v>LqC</v>
      </c>
      <c r="G277" s="6" t="str">
        <f>IFERROR(__xludf.DUMMYFUNCTION("""COMPUTED_VALUE"""),"nTLVRwCRCpRLp")</f>
        <v>nTLVRwCRCpRLp</v>
      </c>
    </row>
    <row r="278">
      <c r="A278" s="4" t="s">
        <v>280</v>
      </c>
      <c r="B278" s="5" t="str">
        <f t="shared" si="1"/>
        <v>t</v>
      </c>
      <c r="C278" s="5">
        <f t="shared" si="2"/>
        <v>20</v>
      </c>
      <c r="D278" s="6" t="str">
        <f t="shared" si="3"/>
        <v>MMqDtnVn</v>
      </c>
      <c r="E278" s="6" t="str">
        <f t="shared" si="4"/>
        <v>BlHtZvtB</v>
      </c>
      <c r="F278" s="6" t="str">
        <f>IFERROR(__xludf.DUMMYFUNCTION("SPLIT($D278, $E278)"),"MMqD")</f>
        <v>MMqD</v>
      </c>
      <c r="G278" s="6" t="str">
        <f>IFERROR(__xludf.DUMMYFUNCTION("""COMPUTED_VALUE"""),"nVn")</f>
        <v>nVn</v>
      </c>
    </row>
    <row r="279">
      <c r="A279" s="4" t="s">
        <v>281</v>
      </c>
      <c r="B279" s="5" t="str">
        <f t="shared" si="1"/>
        <v>r</v>
      </c>
      <c r="C279" s="5">
        <f t="shared" si="2"/>
        <v>18</v>
      </c>
      <c r="D279" s="6" t="str">
        <f t="shared" si="3"/>
        <v>WLWrWgdWwdrLCTFCwL</v>
      </c>
      <c r="E279" s="6" t="str">
        <f t="shared" si="4"/>
        <v>lbbsJsJQsbQlQzlvrB</v>
      </c>
      <c r="F279" s="6" t="str">
        <f>IFERROR(__xludf.DUMMYFUNCTION("SPLIT($D279, $E279)"),"WLW")</f>
        <v>WLW</v>
      </c>
      <c r="G279" s="6" t="str">
        <f>IFERROR(__xludf.DUMMYFUNCTION("""COMPUTED_VALUE"""),"WgdWwd")</f>
        <v>WgdWwd</v>
      </c>
      <c r="H279" s="6" t="str">
        <f>IFERROR(__xludf.DUMMYFUNCTION("""COMPUTED_VALUE"""),"LCTFCwL")</f>
        <v>LCTFCwL</v>
      </c>
    </row>
    <row r="280">
      <c r="A280" s="4" t="s">
        <v>282</v>
      </c>
      <c r="B280" s="5" t="str">
        <f t="shared" si="1"/>
        <v>f</v>
      </c>
      <c r="C280" s="5">
        <f t="shared" si="2"/>
        <v>6</v>
      </c>
      <c r="D280" s="6" t="str">
        <f t="shared" si="3"/>
        <v>jFSvTdjf</v>
      </c>
      <c r="E280" s="6" t="str">
        <f t="shared" si="4"/>
        <v>nfRmVcRR</v>
      </c>
      <c r="F280" s="6" t="str">
        <f>IFERROR(__xludf.DUMMYFUNCTION("SPLIT($D280, $E280)"),"jFSvTdj")</f>
        <v>jFSvTdj</v>
      </c>
    </row>
    <row r="281">
      <c r="A281" s="4" t="s">
        <v>283</v>
      </c>
      <c r="B281" s="5" t="str">
        <f t="shared" si="1"/>
        <v>G</v>
      </c>
      <c r="C281" s="5">
        <f t="shared" si="2"/>
        <v>33</v>
      </c>
      <c r="D281" s="6" t="str">
        <f t="shared" si="3"/>
        <v>ZLGqnvnqLzvb</v>
      </c>
      <c r="E281" s="6" t="str">
        <f t="shared" si="4"/>
        <v>GRMfcRpwMpdV</v>
      </c>
      <c r="F281" s="6" t="str">
        <f>IFERROR(__xludf.DUMMYFUNCTION("SPLIT($D281, $E281)"),"ZL")</f>
        <v>ZL</v>
      </c>
      <c r="G281" s="6" t="str">
        <f>IFERROR(__xludf.DUMMYFUNCTION("""COMPUTED_VALUE"""),"qnvnqLzvb")</f>
        <v>qnvnqLzvb</v>
      </c>
    </row>
    <row r="282">
      <c r="A282" s="4" t="s">
        <v>284</v>
      </c>
      <c r="B282" s="5" t="str">
        <f t="shared" si="1"/>
        <v>g</v>
      </c>
      <c r="C282" s="5">
        <f t="shared" si="2"/>
        <v>7</v>
      </c>
      <c r="D282" s="6" t="str">
        <f t="shared" si="3"/>
        <v>fgfNNfgHH</v>
      </c>
      <c r="E282" s="6" t="str">
        <f t="shared" si="4"/>
        <v>jVmRcVdgM</v>
      </c>
      <c r="F282" s="6" t="str">
        <f>IFERROR(__xludf.DUMMYFUNCTION("SPLIT($D282, $E282)"),"f")</f>
        <v>f</v>
      </c>
      <c r="G282" s="6" t="str">
        <f>IFERROR(__xludf.DUMMYFUNCTION("""COMPUTED_VALUE"""),"fNNf")</f>
        <v>fNNf</v>
      </c>
      <c r="H282" s="6" t="str">
        <f>IFERROR(__xludf.DUMMYFUNCTION("""COMPUTED_VALUE"""),"HH")</f>
        <v>HH</v>
      </c>
    </row>
    <row r="283">
      <c r="A283" s="4" t="s">
        <v>285</v>
      </c>
      <c r="B283" s="5" t="str">
        <f t="shared" si="1"/>
        <v>W</v>
      </c>
      <c r="C283" s="5">
        <f t="shared" si="2"/>
        <v>49</v>
      </c>
      <c r="D283" s="6" t="str">
        <f t="shared" si="3"/>
        <v>HsWDCDfCQC</v>
      </c>
      <c r="E283" s="6" t="str">
        <f t="shared" si="4"/>
        <v>ZBBZnvWtLq</v>
      </c>
      <c r="F283" s="6" t="str">
        <f>IFERROR(__xludf.DUMMYFUNCTION("SPLIT($D283, $E283)"),"Hs")</f>
        <v>Hs</v>
      </c>
      <c r="G283" s="6" t="str">
        <f>IFERROR(__xludf.DUMMYFUNCTION("""COMPUTED_VALUE"""),"DCDfCQC")</f>
        <v>DCDfCQC</v>
      </c>
    </row>
    <row r="284">
      <c r="A284" s="4" t="s">
        <v>286</v>
      </c>
      <c r="B284" s="5" t="str">
        <f t="shared" si="1"/>
        <v>j</v>
      </c>
      <c r="C284" s="5">
        <f t="shared" si="2"/>
        <v>10</v>
      </c>
      <c r="D284" s="6" t="str">
        <f t="shared" si="3"/>
        <v>bTZjqflqZhcrlc</v>
      </c>
      <c r="E284" s="6" t="str">
        <f t="shared" si="4"/>
        <v>zGzppGNgjmFNnp</v>
      </c>
      <c r="F284" s="6" t="str">
        <f>IFERROR(__xludf.DUMMYFUNCTION("SPLIT($D284, $E284)"),"bTZ")</f>
        <v>bTZ</v>
      </c>
      <c r="G284" s="6" t="str">
        <f>IFERROR(__xludf.DUMMYFUNCTION("""COMPUTED_VALUE"""),"qflqZhcrlc")</f>
        <v>qflqZhcrlc</v>
      </c>
    </row>
    <row r="285">
      <c r="A285" s="4" t="s">
        <v>287</v>
      </c>
      <c r="B285" s="5" t="str">
        <f t="shared" si="1"/>
        <v>W</v>
      </c>
      <c r="C285" s="5">
        <f t="shared" si="2"/>
        <v>49</v>
      </c>
      <c r="D285" s="6" t="str">
        <f t="shared" si="3"/>
        <v>PmmRSWWDMB</v>
      </c>
      <c r="E285" s="6" t="str">
        <f t="shared" si="4"/>
        <v>QVNpWFznGF</v>
      </c>
      <c r="F285" s="6" t="str">
        <f>IFERROR(__xludf.DUMMYFUNCTION("SPLIT($D285, $E285)"),"PmmRS")</f>
        <v>PmmRS</v>
      </c>
      <c r="G285" s="6" t="str">
        <f>IFERROR(__xludf.DUMMYFUNCTION("""COMPUTED_VALUE"""),"DMB")</f>
        <v>DMB</v>
      </c>
    </row>
    <row r="286">
      <c r="A286" s="4" t="s">
        <v>288</v>
      </c>
      <c r="B286" s="5" t="str">
        <f t="shared" si="1"/>
        <v>t</v>
      </c>
      <c r="C286" s="5">
        <f t="shared" si="2"/>
        <v>20</v>
      </c>
      <c r="D286" s="6" t="str">
        <f t="shared" si="3"/>
        <v>SStRBDSCCSSSwPBwBDBwPm</v>
      </c>
      <c r="E286" s="6" t="str">
        <f t="shared" si="4"/>
        <v>ZhZlfZhqHTsTfltHHZfsHH</v>
      </c>
      <c r="F286" s="6" t="str">
        <f>IFERROR(__xludf.DUMMYFUNCTION("SPLIT($D286, $E286)"),"SS")</f>
        <v>SS</v>
      </c>
      <c r="G286" s="6" t="str">
        <f>IFERROR(__xludf.DUMMYFUNCTION("""COMPUTED_VALUE"""),"RBDSCCSSSwPBwBDBwPm")</f>
        <v>RBDSCCSSSwPBwBDBwPm</v>
      </c>
    </row>
    <row r="287">
      <c r="A287" s="4" t="s">
        <v>289</v>
      </c>
      <c r="B287" s="5" t="str">
        <f t="shared" si="1"/>
        <v>s</v>
      </c>
      <c r="C287" s="5">
        <f t="shared" si="2"/>
        <v>19</v>
      </c>
      <c r="D287" s="6" t="str">
        <f t="shared" si="3"/>
        <v>GbNbsSptQGqs</v>
      </c>
      <c r="E287" s="6" t="str">
        <f t="shared" si="4"/>
        <v>dJCzsddcgzzv</v>
      </c>
      <c r="F287" s="6" t="str">
        <f>IFERROR(__xludf.DUMMYFUNCTION("SPLIT($D287, $E287)"),"GbNb")</f>
        <v>GbNb</v>
      </c>
      <c r="G287" s="6" t="str">
        <f>IFERROR(__xludf.DUMMYFUNCTION("""COMPUTED_VALUE"""),"SptQGq")</f>
        <v>SptQGq</v>
      </c>
    </row>
    <row r="288">
      <c r="A288" s="4" t="s">
        <v>290</v>
      </c>
      <c r="B288" s="5" t="str">
        <f t="shared" si="1"/>
        <v>h</v>
      </c>
      <c r="C288" s="5">
        <f t="shared" si="2"/>
        <v>8</v>
      </c>
      <c r="D288" s="6" t="str">
        <f t="shared" si="3"/>
        <v>DHRRnmWWmZnmRhllnHnnnM</v>
      </c>
      <c r="E288" s="6" t="str">
        <f t="shared" si="4"/>
        <v>LvvLgcTVvjVhCTvgzcJgLj</v>
      </c>
      <c r="F288" s="6" t="str">
        <f>IFERROR(__xludf.DUMMYFUNCTION("SPLIT($D288, $E288)"),"DHRRnmWWmZnmR")</f>
        <v>DHRRnmWWmZnmR</v>
      </c>
      <c r="G288" s="6" t="str">
        <f>IFERROR(__xludf.DUMMYFUNCTION("""COMPUTED_VALUE"""),"llnHnnnM")</f>
        <v>llnHnnnM</v>
      </c>
    </row>
    <row r="289">
      <c r="A289" s="4" t="s">
        <v>291</v>
      </c>
      <c r="B289" s="5" t="str">
        <f t="shared" si="1"/>
        <v>F</v>
      </c>
      <c r="C289" s="5">
        <f t="shared" si="2"/>
        <v>32</v>
      </c>
      <c r="D289" s="6" t="str">
        <f t="shared" si="3"/>
        <v>RnWMlDZRlnHlmHWBF</v>
      </c>
      <c r="E289" s="6" t="str">
        <f t="shared" si="4"/>
        <v>wGQqNGGPNQzPGqFwz</v>
      </c>
      <c r="F289" s="6" t="str">
        <f>IFERROR(__xludf.DUMMYFUNCTION("SPLIT($D289, $E289)"),"RnWMlDZRlnHlmHWB")</f>
        <v>RnWMlDZRlnHlmHWB</v>
      </c>
    </row>
    <row r="290">
      <c r="A290" s="4" t="s">
        <v>292</v>
      </c>
      <c r="B290" s="5" t="str">
        <f t="shared" si="1"/>
        <v>b</v>
      </c>
      <c r="C290" s="5">
        <f t="shared" si="2"/>
        <v>2</v>
      </c>
      <c r="D290" s="6" t="str">
        <f t="shared" si="3"/>
        <v>vSGvHpJnBLbGHBN</v>
      </c>
      <c r="E290" s="6" t="str">
        <f t="shared" si="4"/>
        <v>CgfDzzChDgbCfzT</v>
      </c>
      <c r="F290" s="6" t="str">
        <f>IFERROR(__xludf.DUMMYFUNCTION("SPLIT($D290, $E290)"),"vSGvHpJnBL")</f>
        <v>vSGvHpJnBL</v>
      </c>
      <c r="G290" s="6" t="str">
        <f>IFERROR(__xludf.DUMMYFUNCTION("""COMPUTED_VALUE"""),"GHBN")</f>
        <v>GHBN</v>
      </c>
    </row>
    <row r="291">
      <c r="A291" s="4" t="s">
        <v>293</v>
      </c>
      <c r="B291" s="5" t="str">
        <f t="shared" si="1"/>
        <v>m</v>
      </c>
      <c r="C291" s="5">
        <f t="shared" si="2"/>
        <v>13</v>
      </c>
      <c r="D291" s="6" t="str">
        <f t="shared" si="3"/>
        <v>wFRslqmqTR</v>
      </c>
      <c r="E291" s="6" t="str">
        <f t="shared" si="4"/>
        <v>gggQghPmQf</v>
      </c>
      <c r="F291" s="6" t="str">
        <f>IFERROR(__xludf.DUMMYFUNCTION("SPLIT($D291, $E291)"),"wFRslq")</f>
        <v>wFRslq</v>
      </c>
      <c r="G291" s="6" t="str">
        <f>IFERROR(__xludf.DUMMYFUNCTION("""COMPUTED_VALUE"""),"qTR")</f>
        <v>qTR</v>
      </c>
    </row>
    <row r="292">
      <c r="A292" s="4" t="s">
        <v>294</v>
      </c>
      <c r="B292" s="5" t="str">
        <f t="shared" si="1"/>
        <v>M</v>
      </c>
      <c r="C292" s="5">
        <f t="shared" si="2"/>
        <v>39</v>
      </c>
      <c r="D292" s="6" t="str">
        <f t="shared" si="3"/>
        <v>qjRFMjWq</v>
      </c>
      <c r="E292" s="6" t="str">
        <f t="shared" si="4"/>
        <v>NNMMGHTL</v>
      </c>
      <c r="F292" s="6" t="str">
        <f>IFERROR(__xludf.DUMMYFUNCTION("SPLIT($D292, $E292)"),"qjRF")</f>
        <v>qjRF</v>
      </c>
      <c r="G292" s="6" t="str">
        <f>IFERROR(__xludf.DUMMYFUNCTION("""COMPUTED_VALUE"""),"jWq")</f>
        <v>jWq</v>
      </c>
    </row>
    <row r="293">
      <c r="A293" s="4" t="s">
        <v>295</v>
      </c>
      <c r="B293" s="5" t="str">
        <f t="shared" si="1"/>
        <v>F</v>
      </c>
      <c r="C293" s="5">
        <f t="shared" si="2"/>
        <v>32</v>
      </c>
      <c r="D293" s="6" t="str">
        <f t="shared" si="3"/>
        <v>fWGcQGGSRFQZhttZJfSSJf</v>
      </c>
      <c r="E293" s="6" t="str">
        <f t="shared" si="4"/>
        <v>lDDrwdClljVrNDdrdCFBCr</v>
      </c>
      <c r="F293" s="6" t="str">
        <f>IFERROR(__xludf.DUMMYFUNCTION("SPLIT($D293, $E293)"),"fWGcQGGSR")</f>
        <v>fWGcQGGSR</v>
      </c>
      <c r="G293" s="6" t="str">
        <f>IFERROR(__xludf.DUMMYFUNCTION("""COMPUTED_VALUE"""),"QZhttZJfSSJf")</f>
        <v>QZhttZJfSSJf</v>
      </c>
    </row>
    <row r="294">
      <c r="A294" s="4" t="s">
        <v>296</v>
      </c>
      <c r="B294" s="5" t="str">
        <f t="shared" si="1"/>
        <v>M</v>
      </c>
      <c r="C294" s="5">
        <f t="shared" si="2"/>
        <v>39</v>
      </c>
      <c r="D294" s="6" t="str">
        <f t="shared" si="3"/>
        <v>MTgvLLPPnHzM</v>
      </c>
      <c r="E294" s="6" t="str">
        <f t="shared" si="4"/>
        <v>bDwdlNbMBwMM</v>
      </c>
      <c r="F294" s="6" t="str">
        <f>IFERROR(__xludf.DUMMYFUNCTION("SPLIT($D294, $E294)"),"TgvLLPPnHz")</f>
        <v>TgvLLPPnHz</v>
      </c>
    </row>
    <row r="295">
      <c r="A295" s="4" t="s">
        <v>297</v>
      </c>
      <c r="B295" s="5" t="str">
        <f t="shared" si="1"/>
        <v>m</v>
      </c>
      <c r="C295" s="5">
        <f t="shared" si="2"/>
        <v>13</v>
      </c>
      <c r="D295" s="6" t="str">
        <f t="shared" si="3"/>
        <v>mnTvnnPT</v>
      </c>
      <c r="E295" s="6" t="str">
        <f t="shared" si="4"/>
        <v>cNmmJJWN</v>
      </c>
      <c r="F295" s="6" t="str">
        <f>IFERROR(__xludf.DUMMYFUNCTION("SPLIT($D295, $E295)"),"nTvnnPT")</f>
        <v>nTvnnPT</v>
      </c>
    </row>
    <row r="296">
      <c r="A296" s="4" t="s">
        <v>298</v>
      </c>
      <c r="B296" s="5" t="str">
        <f t="shared" si="1"/>
        <v>g</v>
      </c>
      <c r="C296" s="5">
        <f t="shared" si="2"/>
        <v>7</v>
      </c>
      <c r="D296" s="6" t="str">
        <f t="shared" si="3"/>
        <v>qqbbQQnbWrqGgnWqv</v>
      </c>
      <c r="E296" s="6" t="str">
        <f t="shared" si="4"/>
        <v>ZpVzMCZjCgfjZCSVM</v>
      </c>
      <c r="F296" s="6" t="str">
        <f>IFERROR(__xludf.DUMMYFUNCTION("SPLIT($D296, $E296)"),"qqbbQQnbWrqG")</f>
        <v>qqbbQQnbWrqG</v>
      </c>
      <c r="G296" s="6" t="str">
        <f>IFERROR(__xludf.DUMMYFUNCTION("""COMPUTED_VALUE"""),"nWqv")</f>
        <v>nWqv</v>
      </c>
    </row>
    <row r="297">
      <c r="A297" s="4" t="s">
        <v>299</v>
      </c>
      <c r="B297" s="5" t="str">
        <f t="shared" si="1"/>
        <v>h</v>
      </c>
      <c r="C297" s="5">
        <f t="shared" si="2"/>
        <v>8</v>
      </c>
      <c r="D297" s="6" t="str">
        <f t="shared" si="3"/>
        <v>ldcmDPDhmlFBHPDddLBVFDHL</v>
      </c>
      <c r="E297" s="6" t="str">
        <f t="shared" si="4"/>
        <v>ppZpjSCjjNfwNMwCpSMwhCMp</v>
      </c>
      <c r="F297" s="6" t="str">
        <f>IFERROR(__xludf.DUMMYFUNCTION("SPLIT($D297, $E297)"),"ldcmDPD")</f>
        <v>ldcmDPD</v>
      </c>
      <c r="G297" s="6" t="str">
        <f>IFERROR(__xludf.DUMMYFUNCTION("""COMPUTED_VALUE"""),"mlFBHPDddLBVFDHL")</f>
        <v>mlFBHPDddLBVFDHL</v>
      </c>
    </row>
    <row r="298">
      <c r="A298" s="4" t="s">
        <v>300</v>
      </c>
      <c r="B298" s="5" t="str">
        <f t="shared" si="1"/>
        <v>s</v>
      </c>
      <c r="C298" s="5">
        <f t="shared" si="2"/>
        <v>19</v>
      </c>
      <c r="D298" s="6" t="str">
        <f t="shared" si="3"/>
        <v>FtDdsHPcHmdHVPLtHsdtBH</v>
      </c>
      <c r="E298" s="6" t="str">
        <f t="shared" si="4"/>
        <v>QnsbvnTRRTRsRRqbqvqWnJ</v>
      </c>
      <c r="F298" s="6" t="str">
        <f>IFERROR(__xludf.DUMMYFUNCTION("SPLIT($D298, $E298)"),"FtDd")</f>
        <v>FtDd</v>
      </c>
      <c r="G298" s="6" t="str">
        <f>IFERROR(__xludf.DUMMYFUNCTION("""COMPUTED_VALUE"""),"HPcHmdHVPLtH")</f>
        <v>HPcHmdHVPLtH</v>
      </c>
      <c r="H298" s="6" t="str">
        <f>IFERROR(__xludf.DUMMYFUNCTION("""COMPUTED_VALUE"""),"dtBH")</f>
        <v>dtBH</v>
      </c>
    </row>
    <row r="299">
      <c r="A299" s="4" t="s">
        <v>301</v>
      </c>
      <c r="B299" s="5" t="str">
        <f t="shared" si="1"/>
        <v>r</v>
      </c>
      <c r="C299" s="5">
        <f t="shared" si="2"/>
        <v>18</v>
      </c>
      <c r="D299" s="6" t="str">
        <f t="shared" si="3"/>
        <v>hhtBtPrgbbhhgjZjj</v>
      </c>
      <c r="E299" s="6" t="str">
        <f t="shared" si="4"/>
        <v>CCHHNpNDHpffHWCvr</v>
      </c>
      <c r="F299" s="6" t="str">
        <f>IFERROR(__xludf.DUMMYFUNCTION("SPLIT($D299, $E299)"),"hhtBtP")</f>
        <v>hhtBtP</v>
      </c>
      <c r="G299" s="6" t="str">
        <f>IFERROR(__xludf.DUMMYFUNCTION("""COMPUTED_VALUE"""),"gbbhhgjZjj")</f>
        <v>gbbhhgjZjj</v>
      </c>
    </row>
    <row r="300">
      <c r="A300" s="4" t="s">
        <v>302</v>
      </c>
      <c r="B300" s="5" t="str">
        <f t="shared" si="1"/>
        <v>S</v>
      </c>
      <c r="C300" s="5">
        <f t="shared" si="2"/>
        <v>45</v>
      </c>
      <c r="D300" s="6" t="str">
        <f t="shared" si="3"/>
        <v>LGFLVwswsJMSgFwMM</v>
      </c>
      <c r="E300" s="6" t="str">
        <f t="shared" si="4"/>
        <v>pddSvpHCCdDdvCpvm</v>
      </c>
      <c r="F300" s="6" t="str">
        <f>IFERROR(__xludf.DUMMYFUNCTION("SPLIT($D300, $E300)"),"LGFLVwswsJM")</f>
        <v>LGFLVwswsJM</v>
      </c>
      <c r="G300" s="6" t="str">
        <f>IFERROR(__xludf.DUMMYFUNCTION("""COMPUTED_VALUE"""),"gFwMM")</f>
        <v>gFwMM</v>
      </c>
    </row>
    <row r="301">
      <c r="A301" s="4" t="s">
        <v>303</v>
      </c>
      <c r="B301" s="5" t="str">
        <f t="shared" si="1"/>
        <v>Q</v>
      </c>
      <c r="C301" s="5">
        <f t="shared" si="2"/>
        <v>43</v>
      </c>
      <c r="D301" s="6" t="str">
        <f t="shared" si="3"/>
        <v>sGsFsQLsVsLFnnFTJ</v>
      </c>
      <c r="E301" s="6" t="str">
        <f t="shared" si="4"/>
        <v>QthjcjQqhRcBZZtRg</v>
      </c>
      <c r="F301" s="6" t="str">
        <f>IFERROR(__xludf.DUMMYFUNCTION("SPLIT($D301, $E301)"),"sGsFs")</f>
        <v>sGsFs</v>
      </c>
      <c r="G301" s="6" t="str">
        <f>IFERROR(__xludf.DUMMYFUNCTION("""COMPUTED_VALUE"""),"LsVsLFnnFTJ")</f>
        <v>LsVsLFnnFTJ</v>
      </c>
    </row>
    <row r="302">
      <c r="A302" s="7"/>
      <c r="B302" s="7"/>
      <c r="C302" s="7">
        <f>SUM($C2:$C301)</f>
        <v>7821</v>
      </c>
    </row>
    <row r="303">
      <c r="A303" s="7"/>
      <c r="B303" s="7"/>
      <c r="C303" s="7"/>
    </row>
    <row r="304">
      <c r="A304" s="7"/>
      <c r="B304" s="7"/>
      <c r="C304" s="7"/>
    </row>
    <row r="305">
      <c r="A305" s="7"/>
      <c r="B305" s="7"/>
      <c r="C305" s="7"/>
    </row>
    <row r="306">
      <c r="A306" s="7"/>
      <c r="B306" s="7"/>
      <c r="C306" s="7"/>
    </row>
    <row r="307">
      <c r="A307" s="7"/>
      <c r="B307" s="7"/>
      <c r="C307" s="7"/>
    </row>
    <row r="308">
      <c r="A308" s="7"/>
      <c r="B308" s="7"/>
      <c r="C308" s="7"/>
    </row>
    <row r="309">
      <c r="A309" s="7"/>
      <c r="B309" s="7"/>
      <c r="C309" s="7"/>
    </row>
    <row r="310">
      <c r="A310" s="7"/>
      <c r="B310" s="7"/>
      <c r="C310" s="7"/>
    </row>
    <row r="311">
      <c r="A311" s="7"/>
      <c r="B311" s="7"/>
      <c r="C311" s="7"/>
    </row>
    <row r="312">
      <c r="A312" s="7"/>
      <c r="B312" s="7"/>
      <c r="C312" s="7"/>
    </row>
    <row r="313">
      <c r="A313" s="7"/>
      <c r="B313" s="7"/>
      <c r="C313" s="7"/>
    </row>
    <row r="314">
      <c r="A314" s="7"/>
      <c r="B314" s="7"/>
      <c r="C314" s="7"/>
    </row>
    <row r="315">
      <c r="A315" s="7"/>
      <c r="B315" s="7"/>
      <c r="C315" s="7"/>
    </row>
    <row r="316">
      <c r="A316" s="7"/>
      <c r="B316" s="7"/>
      <c r="C316" s="7"/>
    </row>
    <row r="317">
      <c r="A317" s="7"/>
      <c r="B317" s="7"/>
      <c r="C317" s="7"/>
    </row>
    <row r="318">
      <c r="A318" s="7"/>
      <c r="B318" s="7"/>
      <c r="C318" s="7"/>
    </row>
    <row r="319">
      <c r="A319" s="7"/>
      <c r="B319" s="7"/>
      <c r="C319" s="7"/>
    </row>
    <row r="320">
      <c r="A320" s="7"/>
      <c r="B320" s="7"/>
      <c r="C320" s="7"/>
    </row>
    <row r="321">
      <c r="A321" s="7"/>
      <c r="B321" s="7"/>
      <c r="C321" s="7"/>
    </row>
    <row r="322">
      <c r="A322" s="7"/>
      <c r="B322" s="7"/>
      <c r="C322" s="7"/>
    </row>
    <row r="323">
      <c r="A323" s="7"/>
      <c r="B323" s="7"/>
      <c r="C323" s="7"/>
    </row>
    <row r="324">
      <c r="A324" s="7"/>
      <c r="B324" s="7"/>
      <c r="C324" s="7"/>
    </row>
    <row r="325">
      <c r="A325" s="7"/>
      <c r="B325" s="7"/>
      <c r="C325" s="7"/>
    </row>
    <row r="326">
      <c r="A326" s="7"/>
      <c r="B326" s="7"/>
      <c r="C326" s="7"/>
    </row>
    <row r="327">
      <c r="A327" s="7"/>
      <c r="B327" s="7"/>
      <c r="C327" s="7"/>
    </row>
    <row r="328">
      <c r="A328" s="7"/>
      <c r="B328" s="7"/>
      <c r="C328" s="7"/>
    </row>
    <row r="329">
      <c r="A329" s="7"/>
      <c r="B329" s="7"/>
      <c r="C329" s="7"/>
    </row>
    <row r="330">
      <c r="A330" s="7"/>
      <c r="B330" s="7"/>
      <c r="C330" s="7"/>
    </row>
    <row r="331">
      <c r="A331" s="7"/>
      <c r="B331" s="7"/>
      <c r="C331" s="7"/>
    </row>
    <row r="332">
      <c r="A332" s="7"/>
      <c r="B332" s="7"/>
      <c r="C332" s="7"/>
    </row>
    <row r="333">
      <c r="A333" s="7"/>
      <c r="B333" s="7"/>
      <c r="C333" s="7"/>
    </row>
    <row r="334">
      <c r="A334" s="7"/>
      <c r="B334" s="7"/>
      <c r="C334" s="7"/>
    </row>
    <row r="335">
      <c r="A335" s="7"/>
      <c r="B335" s="7"/>
      <c r="C335" s="7"/>
    </row>
    <row r="336">
      <c r="A336" s="7"/>
      <c r="B336" s="7"/>
      <c r="C336" s="7"/>
    </row>
    <row r="337">
      <c r="A337" s="7"/>
      <c r="B337" s="7"/>
      <c r="C337" s="7"/>
    </row>
    <row r="338">
      <c r="A338" s="7"/>
      <c r="B338" s="7"/>
      <c r="C338" s="7"/>
    </row>
    <row r="339">
      <c r="A339" s="7"/>
      <c r="B339" s="7"/>
      <c r="C339" s="7"/>
    </row>
    <row r="340">
      <c r="A340" s="7"/>
      <c r="B340" s="7"/>
      <c r="C340" s="7"/>
    </row>
    <row r="341">
      <c r="A341" s="7"/>
      <c r="B341" s="7"/>
      <c r="C341" s="7"/>
    </row>
    <row r="342">
      <c r="A342" s="7"/>
      <c r="B342" s="7"/>
      <c r="C342" s="7"/>
    </row>
    <row r="343">
      <c r="A343" s="7"/>
      <c r="B343" s="7"/>
      <c r="C343" s="7"/>
    </row>
    <row r="344">
      <c r="A344" s="7"/>
      <c r="B344" s="7"/>
      <c r="C344" s="7"/>
    </row>
    <row r="345">
      <c r="A345" s="7"/>
      <c r="B345" s="7"/>
      <c r="C345" s="7"/>
    </row>
    <row r="346">
      <c r="A346" s="7"/>
      <c r="B346" s="7"/>
      <c r="C346" s="7"/>
    </row>
    <row r="347">
      <c r="A347" s="7"/>
      <c r="B347" s="7"/>
      <c r="C347" s="7"/>
    </row>
    <row r="348">
      <c r="A348" s="7"/>
      <c r="B348" s="7"/>
      <c r="C348" s="7"/>
    </row>
    <row r="349">
      <c r="A349" s="7"/>
      <c r="B349" s="7"/>
      <c r="C349" s="7"/>
    </row>
    <row r="350">
      <c r="A350" s="7"/>
      <c r="B350" s="7"/>
      <c r="C350" s="7"/>
    </row>
    <row r="351">
      <c r="A351" s="7"/>
      <c r="B351" s="7"/>
      <c r="C351" s="7"/>
    </row>
    <row r="352">
      <c r="A352" s="7"/>
      <c r="B352" s="7"/>
      <c r="C352" s="7"/>
    </row>
    <row r="353">
      <c r="A353" s="7"/>
      <c r="B353" s="7"/>
      <c r="C353" s="7"/>
    </row>
    <row r="354">
      <c r="A354" s="7"/>
      <c r="B354" s="7"/>
      <c r="C354" s="7"/>
    </row>
    <row r="355">
      <c r="A355" s="7"/>
      <c r="B355" s="7"/>
      <c r="C355" s="7"/>
    </row>
    <row r="356">
      <c r="A356" s="7"/>
      <c r="B356" s="7"/>
      <c r="C356" s="7"/>
    </row>
    <row r="357">
      <c r="A357" s="7"/>
      <c r="B357" s="7"/>
      <c r="C357" s="7"/>
    </row>
    <row r="358">
      <c r="A358" s="7"/>
      <c r="B358" s="7"/>
      <c r="C358" s="7"/>
    </row>
    <row r="359">
      <c r="A359" s="7"/>
      <c r="B359" s="7"/>
      <c r="C359" s="7"/>
    </row>
    <row r="360">
      <c r="A360" s="7"/>
      <c r="B360" s="7"/>
      <c r="C360" s="7"/>
    </row>
    <row r="361">
      <c r="A361" s="7"/>
      <c r="B361" s="7"/>
      <c r="C361" s="7"/>
    </row>
    <row r="362">
      <c r="A362" s="7"/>
      <c r="B362" s="7"/>
      <c r="C362" s="7"/>
    </row>
    <row r="363">
      <c r="A363" s="7"/>
      <c r="B363" s="7"/>
      <c r="C363" s="7"/>
    </row>
    <row r="364">
      <c r="A364" s="7"/>
      <c r="B364" s="7"/>
      <c r="C364" s="7"/>
    </row>
    <row r="365">
      <c r="A365" s="7"/>
      <c r="B365" s="7"/>
      <c r="C365" s="7"/>
    </row>
    <row r="366">
      <c r="A366" s="7"/>
      <c r="B366" s="7"/>
      <c r="C366" s="7"/>
    </row>
    <row r="367">
      <c r="A367" s="7"/>
      <c r="B367" s="7"/>
      <c r="C367" s="7"/>
    </row>
    <row r="368">
      <c r="A368" s="7"/>
      <c r="B368" s="7"/>
      <c r="C368" s="7"/>
    </row>
    <row r="369">
      <c r="A369" s="7"/>
      <c r="B369" s="7"/>
      <c r="C369" s="7"/>
    </row>
    <row r="370">
      <c r="A370" s="7"/>
      <c r="B370" s="7"/>
      <c r="C370" s="7"/>
    </row>
    <row r="371">
      <c r="A371" s="7"/>
      <c r="B371" s="7"/>
      <c r="C371" s="7"/>
    </row>
    <row r="372">
      <c r="A372" s="7"/>
      <c r="B372" s="7"/>
      <c r="C372" s="7"/>
    </row>
    <row r="373">
      <c r="A373" s="7"/>
      <c r="B373" s="7"/>
      <c r="C373" s="7"/>
    </row>
    <row r="374">
      <c r="A374" s="7"/>
      <c r="B374" s="7"/>
      <c r="C374" s="7"/>
    </row>
    <row r="375">
      <c r="A375" s="7"/>
      <c r="B375" s="7"/>
      <c r="C375" s="7"/>
    </row>
    <row r="376">
      <c r="A376" s="7"/>
      <c r="B376" s="7"/>
      <c r="C376" s="7"/>
    </row>
    <row r="377">
      <c r="A377" s="7"/>
      <c r="B377" s="7"/>
      <c r="C377" s="7"/>
    </row>
    <row r="378">
      <c r="A378" s="7"/>
      <c r="B378" s="7"/>
      <c r="C378" s="7"/>
    </row>
    <row r="379">
      <c r="A379" s="7"/>
      <c r="B379" s="7"/>
      <c r="C379" s="7"/>
    </row>
    <row r="380">
      <c r="A380" s="7"/>
      <c r="B380" s="7"/>
      <c r="C380" s="7"/>
    </row>
    <row r="381">
      <c r="A381" s="7"/>
      <c r="B381" s="7"/>
      <c r="C381" s="7"/>
    </row>
    <row r="382">
      <c r="A382" s="7"/>
      <c r="B382" s="7"/>
      <c r="C382" s="7"/>
    </row>
    <row r="383">
      <c r="A383" s="7"/>
      <c r="B383" s="7"/>
      <c r="C383" s="7"/>
    </row>
    <row r="384">
      <c r="A384" s="7"/>
      <c r="B384" s="7"/>
      <c r="C384" s="7"/>
    </row>
    <row r="385">
      <c r="A385" s="7"/>
      <c r="B385" s="7"/>
      <c r="C385" s="7"/>
    </row>
    <row r="386">
      <c r="A386" s="7"/>
      <c r="B386" s="7"/>
      <c r="C386" s="7"/>
    </row>
    <row r="387">
      <c r="A387" s="7"/>
      <c r="B387" s="7"/>
      <c r="C387" s="7"/>
    </row>
    <row r="388">
      <c r="A388" s="7"/>
      <c r="B388" s="7"/>
      <c r="C388" s="7"/>
    </row>
    <row r="389">
      <c r="A389" s="7"/>
      <c r="B389" s="7"/>
      <c r="C389" s="7"/>
    </row>
    <row r="390">
      <c r="A390" s="7"/>
      <c r="B390" s="7"/>
      <c r="C390" s="7"/>
    </row>
    <row r="391">
      <c r="A391" s="7"/>
      <c r="B391" s="7"/>
      <c r="C391" s="7"/>
    </row>
    <row r="392">
      <c r="A392" s="7"/>
      <c r="B392" s="7"/>
      <c r="C392" s="7"/>
    </row>
    <row r="393">
      <c r="A393" s="7"/>
      <c r="B393" s="7"/>
      <c r="C393" s="7"/>
    </row>
    <row r="394">
      <c r="A394" s="7"/>
      <c r="B394" s="7"/>
      <c r="C394" s="7"/>
    </row>
    <row r="395">
      <c r="A395" s="7"/>
      <c r="B395" s="7"/>
      <c r="C395" s="7"/>
    </row>
    <row r="396">
      <c r="A396" s="7"/>
      <c r="B396" s="7"/>
      <c r="C396" s="7"/>
    </row>
    <row r="397">
      <c r="A397" s="7"/>
      <c r="B397" s="7"/>
      <c r="C397" s="7"/>
    </row>
    <row r="398">
      <c r="A398" s="7"/>
      <c r="B398" s="7"/>
      <c r="C398" s="7"/>
    </row>
    <row r="399">
      <c r="A399" s="7"/>
      <c r="B399" s="7"/>
      <c r="C399" s="7"/>
    </row>
    <row r="400">
      <c r="A400" s="7"/>
      <c r="B400" s="7"/>
      <c r="C400" s="7"/>
    </row>
    <row r="401">
      <c r="A401" s="7"/>
      <c r="B401" s="7"/>
      <c r="C401" s="7"/>
    </row>
    <row r="402">
      <c r="A402" s="7"/>
      <c r="B402" s="7"/>
      <c r="C402" s="7"/>
    </row>
    <row r="403">
      <c r="A403" s="7"/>
      <c r="B403" s="7"/>
      <c r="C403" s="7"/>
    </row>
    <row r="404">
      <c r="A404" s="7"/>
      <c r="B404" s="7"/>
      <c r="C404" s="7"/>
    </row>
    <row r="405">
      <c r="A405" s="7"/>
      <c r="B405" s="7"/>
      <c r="C405" s="7"/>
    </row>
    <row r="406">
      <c r="A406" s="7"/>
      <c r="B406" s="7"/>
      <c r="C406" s="7"/>
    </row>
    <row r="407">
      <c r="A407" s="7"/>
      <c r="B407" s="7"/>
      <c r="C407" s="7"/>
    </row>
    <row r="408">
      <c r="A408" s="7"/>
      <c r="B408" s="7"/>
      <c r="C408" s="7"/>
    </row>
    <row r="409">
      <c r="A409" s="7"/>
      <c r="B409" s="7"/>
      <c r="C409" s="7"/>
    </row>
    <row r="410">
      <c r="A410" s="7"/>
      <c r="B410" s="7"/>
      <c r="C410" s="7"/>
    </row>
    <row r="411">
      <c r="A411" s="7"/>
      <c r="B411" s="7"/>
      <c r="C411" s="7"/>
    </row>
    <row r="412">
      <c r="A412" s="7"/>
      <c r="B412" s="7"/>
      <c r="C412" s="7"/>
    </row>
    <row r="413">
      <c r="A413" s="7"/>
      <c r="B413" s="7"/>
      <c r="C413" s="7"/>
    </row>
    <row r="414">
      <c r="A414" s="7"/>
      <c r="B414" s="7"/>
      <c r="C414" s="7"/>
    </row>
    <row r="415">
      <c r="A415" s="7"/>
      <c r="B415" s="7"/>
      <c r="C415" s="7"/>
    </row>
    <row r="416">
      <c r="A416" s="7"/>
      <c r="B416" s="7"/>
      <c r="C416" s="7"/>
    </row>
    <row r="417">
      <c r="A417" s="7"/>
      <c r="B417" s="7"/>
      <c r="C417" s="7"/>
    </row>
    <row r="418">
      <c r="A418" s="7"/>
      <c r="B418" s="7"/>
      <c r="C418" s="7"/>
    </row>
    <row r="419">
      <c r="A419" s="7"/>
      <c r="B419" s="7"/>
      <c r="C419" s="7"/>
    </row>
    <row r="420">
      <c r="A420" s="7"/>
      <c r="B420" s="7"/>
      <c r="C420" s="7"/>
    </row>
    <row r="421">
      <c r="A421" s="7"/>
      <c r="B421" s="7"/>
      <c r="C421" s="7"/>
    </row>
    <row r="422">
      <c r="A422" s="7"/>
      <c r="B422" s="7"/>
      <c r="C422" s="7"/>
    </row>
    <row r="423">
      <c r="A423" s="7"/>
      <c r="B423" s="7"/>
      <c r="C423" s="7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2.63" defaultRowHeight="15.75"/>
  <cols>
    <col customWidth="1" min="1" max="1" width="15.75"/>
    <col customWidth="1" min="2" max="3" width="9.38"/>
    <col customWidth="1" min="4" max="4" width="49.25"/>
    <col customWidth="1" min="5" max="5" width="59.13"/>
    <col customWidth="1" min="6" max="6" width="46.38"/>
    <col customWidth="1" min="8" max="8" width="10.63"/>
  </cols>
  <sheetData>
    <row r="1">
      <c r="A1" s="1" t="s">
        <v>304</v>
      </c>
      <c r="B1" s="3" t="s">
        <v>2</v>
      </c>
      <c r="C1" s="3" t="s">
        <v>305</v>
      </c>
      <c r="D1" s="3" t="s">
        <v>306</v>
      </c>
      <c r="E1" s="3" t="s">
        <v>307</v>
      </c>
      <c r="F1" s="3" t="s">
        <v>308</v>
      </c>
    </row>
    <row r="2">
      <c r="A2" s="4" t="s">
        <v>4</v>
      </c>
      <c r="B2" s="6">
        <f t="shared" ref="B2:B101" si="1">IF(EXACT(UPPER($C2), $C2), CODE($C2) - CODE("A") + 27, CODE($C2) - CODE("a") + 1)</f>
        <v>20</v>
      </c>
      <c r="C2" s="6" t="str">
        <f t="shared" ref="C2:C101" si="2">IF(GT(IFERROR(FIND("a", $D2) + FIND("a", $E2) + FIND("a", $F2), -1), 0), "a", IF(GT(IFERROR(FIND("b", $D2) + FIND("b", $E2) + FIND("b", $F2), -1), 0), "b", IF(GT(IFERROR(FIND("c", $D2) + FIND("c", $E2) + FIND("c", $F2), -1), 0), "c", IF(GT(IFERROR(FIND("d", $D2) + FIND("d", $E2) + FIND("d", $F2), -1), 0), "d", IF(GT(IFERROR(FIND("e", $D2) + FIND("e", $E2) + FIND("e", $F2), -1), 0), "e", IF(GT(IFERROR(FIND("f", $D2) + FIND("f", $E2) + FIND("f", $F2), -1), 0), "f", IF(GT(IFERROR(FIND("g", $D2) + FIND("g", $E2) + FIND("g", $F2), -1), 0), "g", IF(GT(IFERROR(FIND("h", $D2) + FIND("h", $E2) + FIND("h", $F2), -1), 0), "h", IF(GT(IFERROR(FIND("i", $D2) + FIND("i", $E2) + FIND("i", $F2), -1), 0), "i", IF(GT(IFERROR(FIND("j", $D2) + FIND("j", $E2) + FIND("j", $F2), -1), 0), "j", IF(GT(IFERROR(FIND("k", $D2) + FIND("k", $E2) + FIND("k", $F2), -1), 0), "k", IF(GT(IFERROR(FIND("l", $D2) + FIND("l", $E2) + FIND("l", $F2), -1), 0), "l", IF(GT(IFERROR(FIND("m", $D2) + FIND("m", $E2) + FIND("m", $F2), -1), 0), "m", IF(GT(IFERROR(FIND("n", $D2) + FIND("n", $E2) + FIND("n", $F2), -1), 0), "n", IF(GT(IFERROR(FIND("o", $D2) + FIND("o", $E2) + FIND("o", $F2), -1), 0), "o", IF(GT(IFERROR(FIND("p", $D2) + FIND("p", $E2) + FIND("p", $F2), -1), 0), "p", IF(GT(IFERROR(FIND("q", $D2) + FIND("q", $E2) + FIND("q", $F2), -1), 0), "q", IF(GT(IFERROR(FIND("r", $D2) + FIND("r", $E2) + FIND("r", $F2), -1), 0), "r", IF(GT(IFERROR(FIND("s", $D2) + FIND("s", $E2) + FIND("s", $F2), -1), 0), "s", IF(GT(IFERROR(FIND("t", $D2) + FIND("t", $E2) + FIND("t", $F2), -1), 0), "t", IF(GT(IFERROR(FIND("u", $D2) + FIND("u", $E2) + FIND("u", $F2), -1), 0), "u", IF(GT(IFERROR(FIND("v", $D2) + FIND("v", $E2) + FIND("v", $F2), -1), 0), "v", IF(GT(IFERROR(FIND("w", $D2) + FIND("w", $E2) + FIND("w", $F2), -1), 0), "w", IF(GT(IFERROR(FIND("x", $D2) + FIND("x", $E2) + FIND("x", $F2), -1), 0), "x", IF(GT(IFERROR(FIND("y", $D2) + FIND("y", $E2) + FIND("y", $F2), -1), 0), "y", IF(GT(IFERROR(FIND("z", $D2) + FIND("z", $E2) + FIND("z", $F2), -1), 0), "z", IF(GT(IFERROR(FIND("A", $D2) + FIND("A", $E2) + FIND("A", $F2), -1), 0), "A", IF(GT(IFERROR(FIND("B", $D2) + FIND("B", $E2) + FIND("B", $F2), -1), 0), "B", IF(GT(IFERROR(FIND("C", $D2) + FIND("C", $E2) + FIND("C", $F2), -1), 0), "C", IF(GT(IFERROR(FIND("D", $D2) + FIND("D", $E2) + FIND("D", $F2), -1), 0), "D", IF(GT(IFERROR(FIND("E", $D2) + FIND("E", $E2) + FIND("E", $F2), -1), 0), "E", IF(GT(IFERROR(FIND("F", $D2) + FIND("F", $E2) + FIND("F", $F2), -1), 0), "F", IF(GT(IFERROR(FIND("G", $D2) + FIND("G", $E2) + FIND("G", $F2), -1), 0), "G", IF(GT(IFERROR(FIND("H", $D2) + FIND("H", $E2) + FIND("H", $F2), -1), 0), "H", IF(GT(IFERROR(FIND("I", $D2) + FIND("I", $E2) + FIND("I", $F2), -1), 0), "I", IF(GT(IFERROR(FIND("J", $D2) + FIND("J", $E2) + FIND("J", $F2), -1), 0), "J", IF(GT(IFERROR(FIND("K", $D2) + FIND("K", $E2) + FIND("K", $F2), -1), 0), "K", IF(GT(IFERROR(FIND("L", $D2) + FIND("L", $E2) + FIND("L", $F2), -1), 0), "L", IF(GT(IFERROR(FIND("M", $D2) + FIND("M", $E2) + FIND("M", $F2), -1), 0), "M", IF(GT(IFERROR(FIND("N", $D2) + FIND("N", $E2) + FIND("N", $F2), -1), 0), "N", IF(GT(IFERROR(FIND("O", $D2) + FIND("O", $E2) + FIND("O", $F2), -1), 0), "O", IF(GT(IFERROR(FIND("P", $D2) + FIND("P", $E2) + FIND("P", $F2), -1), 0), "P", IF(GT(IFERROR(FIND("Q", $D2) + FIND("Q", $E2) + FIND("Q", $F2), -1), 0), "Q", IF(GT(IFERROR(FIND("R", $D2) + FIND("R", $E2) + FIND("R", $F2), -1), 0), "R", IF(GT(IFERROR(FIND("S", $D2) + FIND("S", $E2) + FIND("S", $F2), -1), 0), "S", IF(GT(IFERROR(FIND("T", $D2) + FIND("T", $E2) + FIND("T", $F2), -1), 0), "T", IF(GT(IFERROR(FIND("U", $D2) + FIND("U", $E2) + FIND("U", $F2), -1), 0), "U", IF(GT(IFERROR(FIND("V", $D2) + FIND("V", $E2) + FIND("V", $F2), -1), 0), "V", IF(GT(IFERROR(FIND("W", $D2) + FIND("W", $E2) + FIND("W", $F2), -1), 0), "W", IF(GT(IFERROR(FIND("X", $D2) + FIND("X", $E2) + FIND("X", $F2), -1), 0), "X", IF(GT(IFERROR(FIND("Y", $D2) + FIND("Y", $E2) + FIND("Y", $F2), -1), 0), "Y", IF(GT(IFERROR(FIND("Z", $D2) + FIND("Z", $E2) + FIND("Z", $F2), -1), 0), "Z", NA()))))))))))))))))))))))))))))))))))))))))))))))))))))
</f>
        <v>t</v>
      </c>
      <c r="D2" s="6" t="str">
        <f t="shared" ref="D2:D102" si="3">OFFSET($A$2, 3*(ROW() - 2), 0)</f>
        <v>hDsDDttbhsmshNNWMNWGbTNqZq</v>
      </c>
      <c r="E2" s="6" t="str">
        <f t="shared" ref="E2:E101" si="4">OFFSET($A$2, 3*(ROW() - 2) + 1, 0)</f>
        <v>VQfjnlFvnQFRdZWdVtqMGdWW</v>
      </c>
      <c r="F2" s="6" t="str">
        <f t="shared" ref="F2:F106" si="5">OFFSET($A$2, 3*(ROW() - 2) + 2, 0)</f>
        <v>zvvvRnFFfjjlRBlBPzgQgRvvmtrmhHcptLHCDhcHHmLsBmsB</v>
      </c>
    </row>
    <row r="3">
      <c r="A3" s="4" t="s">
        <v>5</v>
      </c>
      <c r="B3" s="6">
        <f t="shared" si="1"/>
        <v>48</v>
      </c>
      <c r="C3" s="6" t="str">
        <f t="shared" si="2"/>
        <v>V</v>
      </c>
      <c r="D3" s="6" t="str">
        <f t="shared" si="3"/>
        <v>FrzFvvdTDcTnmTzdDTTzdvWmjhgVPrhSljSQSPwPjPjPjSVC</v>
      </c>
      <c r="E3" s="6" t="str">
        <f t="shared" si="4"/>
        <v>sMsGbqGsbbRqRbBMBGRMbLpNSSpjhlQljHVClhjgPjjPhlVp</v>
      </c>
      <c r="F3" s="6" t="str">
        <f t="shared" si="5"/>
        <v>sNbGtJbMfssNtvcnWFVmnvDd</v>
      </c>
    </row>
    <row r="4">
      <c r="A4" s="4" t="s">
        <v>6</v>
      </c>
      <c r="B4" s="6">
        <f t="shared" si="1"/>
        <v>48</v>
      </c>
      <c r="C4" s="6" t="str">
        <f t="shared" si="2"/>
        <v>V</v>
      </c>
      <c r="D4" s="6" t="str">
        <f t="shared" si="3"/>
        <v>TNfmdFJmfdZMQffVRQVV</v>
      </c>
      <c r="E4" s="6" t="str">
        <f t="shared" si="4"/>
        <v>jVHBCcDSjWrMZjvg</v>
      </c>
      <c r="F4" s="6" t="str">
        <f t="shared" si="5"/>
        <v>SShSbCGpcBtBtwtVLJJddmtLmT</v>
      </c>
    </row>
    <row r="5">
      <c r="A5" s="4" t="s">
        <v>7</v>
      </c>
      <c r="B5" s="6">
        <f t="shared" si="1"/>
        <v>34</v>
      </c>
      <c r="C5" s="6" t="str">
        <f t="shared" si="2"/>
        <v>H</v>
      </c>
      <c r="D5" s="6" t="str">
        <f t="shared" si="3"/>
        <v>CtpNftbNWbtSJDHqGZJFLfLr</v>
      </c>
      <c r="E5" s="6" t="str">
        <f t="shared" si="4"/>
        <v>dPsHlsRBHcZdqDFDZwwJ</v>
      </c>
      <c r="F5" s="6" t="str">
        <f t="shared" si="5"/>
        <v>snjVlvTPlPjVlQlHWjpSmzgNNzSmtpSm</v>
      </c>
    </row>
    <row r="6">
      <c r="A6" s="4" t="s">
        <v>8</v>
      </c>
      <c r="B6" s="6">
        <f t="shared" si="1"/>
        <v>28</v>
      </c>
      <c r="C6" s="6" t="str">
        <f t="shared" si="2"/>
        <v>B</v>
      </c>
      <c r="D6" s="6" t="str">
        <f t="shared" si="3"/>
        <v>qhZtSVqCqThGcGzZnnfZcB</v>
      </c>
      <c r="E6" s="6" t="str">
        <f t="shared" si="4"/>
        <v>WbddWbDwrBzcpzHpBb</v>
      </c>
      <c r="F6" s="6" t="str">
        <f t="shared" si="5"/>
        <v>DBBMFWRJDrDFWLWljCqjQjFvtCsqTjqs</v>
      </c>
    </row>
    <row r="7">
      <c r="A7" s="4" t="s">
        <v>9</v>
      </c>
      <c r="B7" s="6">
        <f t="shared" si="1"/>
        <v>13</v>
      </c>
      <c r="C7" s="6" t="str">
        <f t="shared" si="2"/>
        <v>m</v>
      </c>
      <c r="D7" s="6" t="str">
        <f t="shared" si="3"/>
        <v>vhFTzRzzTmPvbplWFtQttQQZtZhMZqcqSQ</v>
      </c>
      <c r="E7" s="6" t="str">
        <f t="shared" si="4"/>
        <v>fJVCfDfJNCLDwJNGmssZgwqgZcmtgcms</v>
      </c>
      <c r="F7" s="6" t="str">
        <f t="shared" si="5"/>
        <v>VmdVNLHGGVDBdfLCHnLGHnbWpTplWbddRTlzplWPpbFp</v>
      </c>
    </row>
    <row r="8">
      <c r="A8" s="4" t="s">
        <v>10</v>
      </c>
      <c r="B8" s="6">
        <f t="shared" si="1"/>
        <v>23</v>
      </c>
      <c r="C8" s="6" t="str">
        <f t="shared" si="2"/>
        <v>w</v>
      </c>
      <c r="D8" s="6" t="str">
        <f t="shared" si="3"/>
        <v>smwtNVqRjNmZjZBDSvzSzl</v>
      </c>
      <c r="E8" s="6" t="str">
        <f t="shared" si="4"/>
        <v>FnTJFcTTFccCrJGTLncdCCcPJZfBBDSlSJwZDlggSffvgSSf</v>
      </c>
      <c r="F8" s="6" t="str">
        <f t="shared" si="5"/>
        <v>FWTFGLFWLCPWrCnFnQWNbQVVwphhmHHbptVsss</v>
      </c>
    </row>
    <row r="9">
      <c r="A9" s="4" t="s">
        <v>11</v>
      </c>
      <c r="B9" s="6">
        <f t="shared" si="1"/>
        <v>28</v>
      </c>
      <c r="C9" s="6" t="str">
        <f t="shared" si="2"/>
        <v>B</v>
      </c>
      <c r="D9" s="6" t="str">
        <f t="shared" si="3"/>
        <v>BrrgrtgfBpPFhhgMWq</v>
      </c>
      <c r="E9" s="6" t="str">
        <f t="shared" si="4"/>
        <v>ZGvsvDGClvsSRScpGBhPphWMPhhTNh</v>
      </c>
      <c r="F9" s="6" t="str">
        <f t="shared" si="5"/>
        <v>SBSBdBZCcdwHrVQwQr</v>
      </c>
    </row>
    <row r="10">
      <c r="A10" s="4" t="s">
        <v>12</v>
      </c>
      <c r="B10" s="6">
        <f t="shared" si="1"/>
        <v>32</v>
      </c>
      <c r="C10" s="6" t="str">
        <f t="shared" si="2"/>
        <v>F</v>
      </c>
      <c r="D10" s="6" t="str">
        <f t="shared" si="3"/>
        <v>qmFqdVtqsVdzqGbwMJwGPpmPHM</v>
      </c>
      <c r="E10" s="6" t="str">
        <f t="shared" si="4"/>
        <v>ZjTjLQLLDrrLjcFhlfrGHppfbJwGpMMpGHwRCC</v>
      </c>
      <c r="F10" s="6" t="str">
        <f t="shared" si="5"/>
        <v>BTlZjrBBBcLTcDrjBlThWBjBtWNqnSzSnsSdvsFggNnqVVnv</v>
      </c>
    </row>
    <row r="11">
      <c r="A11" s="4" t="s">
        <v>13</v>
      </c>
      <c r="B11" s="6">
        <f t="shared" si="1"/>
        <v>22</v>
      </c>
      <c r="C11" s="6" t="str">
        <f t="shared" si="2"/>
        <v>v</v>
      </c>
      <c r="D11" s="6" t="str">
        <f t="shared" si="3"/>
        <v>zVvmjGgpcJnbTTTJHRHSRb</v>
      </c>
      <c r="E11" s="6" t="str">
        <f t="shared" si="4"/>
        <v>NPFrFQfCLPrdRlbtQRRvBtHb</v>
      </c>
      <c r="F11" s="6" t="str">
        <f t="shared" si="5"/>
        <v>frMLqPFMrfrPLCwqqNvjczwwnmwggGmssnmnnm</v>
      </c>
    </row>
    <row r="12">
      <c r="A12" s="4" t="s">
        <v>14</v>
      </c>
      <c r="B12" s="6">
        <f t="shared" si="1"/>
        <v>22</v>
      </c>
      <c r="C12" s="6" t="str">
        <f t="shared" si="2"/>
        <v>v</v>
      </c>
      <c r="D12" s="6" t="str">
        <f t="shared" si="3"/>
        <v>HbFJhhshsffcvslmGmLFrQBrlFTG</v>
      </c>
      <c r="E12" s="6" t="str">
        <f t="shared" si="4"/>
        <v>jNRPwwPjSPCdCdvRzRBTlRzmGrmB</v>
      </c>
      <c r="F12" s="6" t="str">
        <f t="shared" si="5"/>
        <v>nCSWdNjCCPqvtttZnDscth</v>
      </c>
    </row>
    <row r="13">
      <c r="A13" s="4" t="s">
        <v>15</v>
      </c>
      <c r="B13" s="6">
        <f t="shared" si="1"/>
        <v>16</v>
      </c>
      <c r="C13" s="6" t="str">
        <f t="shared" si="2"/>
        <v>p</v>
      </c>
      <c r="D13" s="6" t="str">
        <f t="shared" si="3"/>
        <v>ScSrRTPcSSDRWSptWcdmmWGbmGGLmLJvNJNbbJ</v>
      </c>
      <c r="E13" s="6" t="str">
        <f t="shared" si="4"/>
        <v>flzHjFpZjFfjjgszjlqzJNnnvsmbMmGvJLNNbmJv</v>
      </c>
      <c r="F13" s="6" t="str">
        <f t="shared" si="5"/>
        <v>jFZFVpffpVlqfQhgtTwcTVtrTcRBwBTD</v>
      </c>
    </row>
    <row r="14">
      <c r="A14" s="4" t="s">
        <v>16</v>
      </c>
      <c r="B14" s="6">
        <f t="shared" si="1"/>
        <v>52</v>
      </c>
      <c r="C14" s="6" t="str">
        <f t="shared" si="2"/>
        <v>Z</v>
      </c>
      <c r="D14" s="6" t="str">
        <f t="shared" si="3"/>
        <v>rHrdGSMSSbZbjShj</v>
      </c>
      <c r="E14" s="6" t="str">
        <f t="shared" si="4"/>
        <v>qZfDBBvllvvWLtqbbQwhJjbtwbnQgN</v>
      </c>
      <c r="F14" s="6" t="str">
        <f t="shared" si="5"/>
        <v>WzWlzZmLWBLZLzCzrHMVcRrMRFRCCccF</v>
      </c>
    </row>
    <row r="15">
      <c r="A15" s="4" t="s">
        <v>17</v>
      </c>
      <c r="B15" s="6">
        <f t="shared" si="1"/>
        <v>18</v>
      </c>
      <c r="C15" s="6" t="str">
        <f t="shared" si="2"/>
        <v>r</v>
      </c>
      <c r="D15" s="6" t="str">
        <f t="shared" si="3"/>
        <v>BzdplppDlBBrqWnjFMBWqNWq</v>
      </c>
      <c r="E15" s="6" t="str">
        <f t="shared" si="4"/>
        <v>whZhZSSHhhVSrvSgHPvgvjnFTPsFFnnNTcjTFnTTsc</v>
      </c>
      <c r="F15" s="6" t="str">
        <f t="shared" si="5"/>
        <v>HLCwVSfZLffSHhLvwtQbJbrdGlRRrGdmpztG</v>
      </c>
    </row>
    <row r="16">
      <c r="A16" s="4" t="s">
        <v>18</v>
      </c>
      <c r="B16" s="6">
        <f t="shared" si="1"/>
        <v>26</v>
      </c>
      <c r="C16" s="6" t="str">
        <f t="shared" si="2"/>
        <v>z</v>
      </c>
      <c r="D16" s="6" t="str">
        <f t="shared" si="3"/>
        <v>grDFfDlfCftCzCfNztclNFrBNQjbZjJjjPPVsjNvsbvPsj</v>
      </c>
      <c r="E16" s="6" t="str">
        <f t="shared" si="4"/>
        <v>HwwTpGpRwMdpHWhvjzVsPJjJGVvVZs</v>
      </c>
      <c r="F16" s="6" t="str">
        <f t="shared" si="5"/>
        <v>ShphRpwzMWdpHdwWHwMpnHwLDmmgcLCCDtLDCCSlcgcfCD</v>
      </c>
    </row>
    <row r="17">
      <c r="A17" s="4" t="s">
        <v>19</v>
      </c>
      <c r="B17" s="6">
        <f t="shared" si="1"/>
        <v>43</v>
      </c>
      <c r="C17" s="6" t="str">
        <f t="shared" si="2"/>
        <v>Q</v>
      </c>
      <c r="D17" s="6" t="str">
        <f t="shared" si="3"/>
        <v>ccqqLLqCqTSlZMLQMllZTvnNfjddttmmDpRJjvhfpfthRmdf</v>
      </c>
      <c r="E17" s="6" t="str">
        <f t="shared" si="4"/>
        <v>rbVssWwggFrGsWzPbVFGJpftQRPDmQDpdPmdJmfR</v>
      </c>
      <c r="F17" s="6" t="str">
        <f t="shared" si="5"/>
        <v>bBHWWHzWHWWHrsVbsFgwbFqqMLTnBclTMMSnLnqLqMQZ</v>
      </c>
    </row>
    <row r="18">
      <c r="A18" s="4" t="s">
        <v>20</v>
      </c>
      <c r="B18" s="6">
        <f t="shared" si="1"/>
        <v>42</v>
      </c>
      <c r="C18" s="6" t="str">
        <f t="shared" si="2"/>
        <v>P</v>
      </c>
      <c r="D18" s="6" t="str">
        <f t="shared" si="3"/>
        <v>CcSPGCCPrdPtdjcsBLDghbVLhqDl</v>
      </c>
      <c r="E18" s="6" t="str">
        <f t="shared" si="4"/>
        <v>vMJwTHzPvzVwqBBDblls</v>
      </c>
      <c r="F18" s="6" t="str">
        <f t="shared" si="5"/>
        <v>QNvMFfRMJHPZHjnfWmdftSjSnp</v>
      </c>
    </row>
    <row r="19">
      <c r="A19" s="4" t="s">
        <v>21</v>
      </c>
      <c r="B19" s="6">
        <f t="shared" si="1"/>
        <v>42</v>
      </c>
      <c r="C19" s="6" t="str">
        <f t="shared" si="2"/>
        <v>P</v>
      </c>
      <c r="D19" s="6" t="str">
        <f t="shared" si="3"/>
        <v>dnBCPhhBCrQfChdbNVGLszzDzVDsTbWT</v>
      </c>
      <c r="E19" s="6" t="str">
        <f t="shared" si="4"/>
        <v>HgcJgpppPqqHwPwJSczVzDssNNVWTtqVVGts</v>
      </c>
      <c r="F19" s="6" t="str">
        <f t="shared" si="5"/>
        <v>JHRFpjFccplcRwPJpHPScpMPQmCdBQQfQjjhCfBCrQQvdmnn</v>
      </c>
    </row>
    <row r="20">
      <c r="A20" s="4" t="s">
        <v>22</v>
      </c>
      <c r="B20" s="6">
        <f t="shared" si="1"/>
        <v>7</v>
      </c>
      <c r="C20" s="6" t="str">
        <f t="shared" si="2"/>
        <v>g</v>
      </c>
      <c r="D20" s="6" t="str">
        <f t="shared" si="3"/>
        <v>rQGmVRLRbDRHmmZLGBGVLHBVFspSstWWWNJcsgpQTSsNppJS</v>
      </c>
      <c r="E20" s="6" t="str">
        <f t="shared" si="4"/>
        <v>qlldhPdfCgnspJFWCFsFNT</v>
      </c>
      <c r="F20" s="6" t="str">
        <f t="shared" si="5"/>
        <v>jMMzwndfhnwPfqPMjgjMVBrGBmrHDHLZbjRGHbHj</v>
      </c>
    </row>
    <row r="21">
      <c r="A21" s="4" t="s">
        <v>23</v>
      </c>
      <c r="B21" s="6">
        <f t="shared" si="1"/>
        <v>32</v>
      </c>
      <c r="C21" s="6" t="str">
        <f t="shared" si="2"/>
        <v>F</v>
      </c>
      <c r="D21" s="6" t="str">
        <f t="shared" si="3"/>
        <v>wzpZfzHRSRfzgHfffZwwStCtSrBhBBCTrtFhhBFG</v>
      </c>
      <c r="E21" s="6" t="str">
        <f t="shared" si="4"/>
        <v>QPjQQQDcDWJNFWtrtWrGmTCMtmBW</v>
      </c>
      <c r="F21" s="6" t="str">
        <f t="shared" si="5"/>
        <v>lDvvDQcdjQcQLvlDwnpFgbbznZZglZsl</v>
      </c>
    </row>
    <row r="22">
      <c r="A22" s="4" t="s">
        <v>24</v>
      </c>
      <c r="B22" s="6">
        <f t="shared" si="1"/>
        <v>38</v>
      </c>
      <c r="C22" s="6" t="str">
        <f t="shared" si="2"/>
        <v>L</v>
      </c>
      <c r="D22" s="6" t="str">
        <f t="shared" si="3"/>
        <v>RfMFTMFrVrSRFPlFSfVlHpLqgzpHBLzHBBVzVpHG</v>
      </c>
      <c r="E22" s="6" t="str">
        <f t="shared" si="4"/>
        <v>CchbhcwdmdJmwJJtGgnqzppLmGGBQqQp</v>
      </c>
      <c r="F22" s="6" t="str">
        <f t="shared" si="5"/>
        <v>hCsstCJwLvMRvsZsTR</v>
      </c>
    </row>
    <row r="23">
      <c r="A23" s="4" t="s">
        <v>25</v>
      </c>
      <c r="B23" s="6">
        <f t="shared" si="1"/>
        <v>8</v>
      </c>
      <c r="C23" s="6" t="str">
        <f t="shared" si="2"/>
        <v>h</v>
      </c>
      <c r="D23" s="6" t="str">
        <f t="shared" si="3"/>
        <v>fQlfMlNClQhhZhrlWrWw</v>
      </c>
      <c r="E23" s="6" t="str">
        <f t="shared" si="4"/>
        <v>njDbnTDTBtGjmrGvSh</v>
      </c>
      <c r="F23" s="6" t="str">
        <f t="shared" si="5"/>
        <v>bgshBdBcDbTTdnnnTqcqLgqfpfQppCsCMsHHVVpHHNCHFF</v>
      </c>
    </row>
    <row r="24">
      <c r="A24" s="4" t="s">
        <v>26</v>
      </c>
      <c r="B24" s="6">
        <f t="shared" si="1"/>
        <v>4</v>
      </c>
      <c r="C24" s="6" t="str">
        <f t="shared" si="2"/>
        <v>d</v>
      </c>
      <c r="D24" s="6" t="str">
        <f t="shared" si="3"/>
        <v>PbCnTbzJnqQNzbbTNDdpwcmjDmwjGQjccw</v>
      </c>
      <c r="E24" s="6" t="str">
        <f t="shared" si="4"/>
        <v>hWgvSdLvwcGjSpSm</v>
      </c>
      <c r="F24" s="6" t="str">
        <f t="shared" si="5"/>
        <v>vVfrFvvhHFTZndJq</v>
      </c>
    </row>
    <row r="25">
      <c r="A25" s="4" t="s">
        <v>27</v>
      </c>
      <c r="B25" s="6">
        <f t="shared" si="1"/>
        <v>38</v>
      </c>
      <c r="C25" s="6" t="str">
        <f t="shared" si="2"/>
        <v>L</v>
      </c>
      <c r="D25" s="6" t="str">
        <f t="shared" si="3"/>
        <v>FFvRVCRqVRcfsDLrgqGNWjjHfhQQzGWjQHzN</v>
      </c>
      <c r="E25" s="6" t="str">
        <f t="shared" si="4"/>
        <v>ppJPBwplwSBJTmPpTzWWStzHHjNNLNzHNh</v>
      </c>
      <c r="F25" s="6" t="str">
        <f t="shared" si="5"/>
        <v>wnwMPbLJMJllJJwBmJmnLVvCvsCsbFgDrRrsCsvrqc</v>
      </c>
    </row>
    <row r="26">
      <c r="A26" s="4" t="s">
        <v>28</v>
      </c>
      <c r="B26" s="6">
        <f t="shared" si="1"/>
        <v>33</v>
      </c>
      <c r="C26" s="6" t="str">
        <f t="shared" si="2"/>
        <v>G</v>
      </c>
      <c r="D26" s="6" t="str">
        <f t="shared" si="3"/>
        <v>jqHgVgdgGQttWCtNqNflmllgFnfDnmFFlpcl</v>
      </c>
      <c r="E26" s="6" t="str">
        <f t="shared" si="4"/>
        <v>TZZsrrwwhwrsrZRGmhcfSnhGlmSFcf</v>
      </c>
      <c r="F26" s="6" t="str">
        <f t="shared" si="5"/>
        <v>rsLvvbJPPLBGPCQqHWtMCMHN</v>
      </c>
    </row>
    <row r="27">
      <c r="A27" s="4" t="s">
        <v>29</v>
      </c>
      <c r="B27" s="6">
        <f t="shared" si="1"/>
        <v>2</v>
      </c>
      <c r="C27" s="6" t="str">
        <f t="shared" si="2"/>
        <v>b</v>
      </c>
      <c r="D27" s="6" t="str">
        <f t="shared" si="3"/>
        <v>WzzBpCBpMsBpCvCfsgnPPfHgbfFNfF</v>
      </c>
      <c r="E27" s="6" t="str">
        <f t="shared" si="4"/>
        <v>jtdTLLjGTGjDjLbbbGlDLLLmfFgmmfgrPrgmNPHSnnNnqFSq</v>
      </c>
      <c r="F27" s="6" t="str">
        <f t="shared" si="5"/>
        <v>jbRRbjlwlRVpvWwvzBpB</v>
      </c>
    </row>
    <row r="28">
      <c r="A28" s="4" t="s">
        <v>30</v>
      </c>
      <c r="B28" s="6">
        <f t="shared" si="1"/>
        <v>3</v>
      </c>
      <c r="C28" s="6" t="str">
        <f t="shared" si="2"/>
        <v>c</v>
      </c>
      <c r="D28" s="6" t="str">
        <f t="shared" si="3"/>
        <v>qpwzCzCznFznTcCvrcrvVcLb</v>
      </c>
      <c r="E28" s="6" t="str">
        <f t="shared" si="4"/>
        <v>cPmNMHSlMsLfvWgsrWvL</v>
      </c>
      <c r="F28" s="6" t="str">
        <f t="shared" si="5"/>
        <v>mMHGPDMBGSGPHlPBcBPzznnzpdQFBjqRFdwdnn</v>
      </c>
    </row>
    <row r="29">
      <c r="A29" s="4" t="s">
        <v>31</v>
      </c>
      <c r="B29" s="6">
        <f t="shared" si="1"/>
        <v>8</v>
      </c>
      <c r="C29" s="6" t="str">
        <f t="shared" si="2"/>
        <v>h</v>
      </c>
      <c r="D29" s="6" t="str">
        <f t="shared" si="3"/>
        <v>QGZLJzmJrZgZzZhNQFqDWlWPWDFCWNRlPW</v>
      </c>
      <c r="E29" s="6" t="str">
        <f t="shared" si="4"/>
        <v>hMMbhVbhHWCsPWCMRs</v>
      </c>
      <c r="F29" s="6" t="str">
        <f t="shared" si="5"/>
        <v>BwjbSHVBVvfcTfZgZzQhrzdGrt</v>
      </c>
    </row>
    <row r="30">
      <c r="A30" s="4" t="s">
        <v>32</v>
      </c>
      <c r="B30" s="6">
        <f t="shared" si="1"/>
        <v>2</v>
      </c>
      <c r="C30" s="6" t="str">
        <f t="shared" si="2"/>
        <v>b</v>
      </c>
      <c r="D30" s="6" t="str">
        <f t="shared" si="3"/>
        <v>cvPTjfDPpDmmBjbQjZMdlBZj</v>
      </c>
      <c r="E30" s="6" t="str">
        <f t="shared" si="4"/>
        <v>CHNnghNChVzNgrFVwCMJLMMMMMQQdbLZ</v>
      </c>
      <c r="F30" s="6" t="str">
        <f t="shared" si="5"/>
        <v>FNSzShrHhNnWgVnWfvfbpfpDGTfvsG</v>
      </c>
    </row>
    <row r="31">
      <c r="A31" s="4" t="s">
        <v>33</v>
      </c>
      <c r="B31" s="6">
        <f t="shared" si="1"/>
        <v>48</v>
      </c>
      <c r="C31" s="6" t="str">
        <f t="shared" si="2"/>
        <v>V</v>
      </c>
      <c r="D31" s="6" t="str">
        <f t="shared" si="3"/>
        <v>FFpVrZhpTlSQlQzTtRtZHfmPmJDbRtZJ</v>
      </c>
      <c r="E31" s="6" t="str">
        <f t="shared" si="4"/>
        <v>jNnwBLnWwBgNBNCwsNgsMsCLVfDWfmDJRffmRRtmfRmPDRtR</v>
      </c>
      <c r="F31" s="6" t="str">
        <f t="shared" si="5"/>
        <v>BnLdNdjnBNcLngdCVBndgllFlQrrpQlSSFrQphFcQq</v>
      </c>
    </row>
    <row r="32">
      <c r="A32" s="4" t="s">
        <v>34</v>
      </c>
      <c r="B32" s="6">
        <f t="shared" si="1"/>
        <v>40</v>
      </c>
      <c r="C32" s="6" t="str">
        <f t="shared" si="2"/>
        <v>N</v>
      </c>
      <c r="D32" s="6" t="str">
        <f t="shared" si="3"/>
        <v>JmVLJPMNjmVJpMLJSVmNQZZQZZrnTHqZQHTrTTMr</v>
      </c>
      <c r="E32" s="6" t="str">
        <f t="shared" si="4"/>
        <v>ltfdwChhwRdRswDDdnBQqqWNTqrrHrqZRr</v>
      </c>
      <c r="F32" s="6" t="str">
        <f t="shared" si="5"/>
        <v>dwdwwDwsGlhhDFtsCwhsJLcPmGPcGzSjSjjLzNPS</v>
      </c>
    </row>
    <row r="33">
      <c r="A33" s="4" t="s">
        <v>35</v>
      </c>
      <c r="B33" s="6">
        <f t="shared" si="1"/>
        <v>26</v>
      </c>
      <c r="C33" s="6" t="str">
        <f t="shared" si="2"/>
        <v>z</v>
      </c>
      <c r="D33" s="6" t="str">
        <f t="shared" si="3"/>
        <v>QgSbgQCLQSJFMccLFLVVzH</v>
      </c>
      <c r="E33" s="6" t="str">
        <f t="shared" si="4"/>
        <v>WBNffrBpBNdNRdWDfptBtdzWcMZZVPMVwHMmsVHFccHsDsVc</v>
      </c>
      <c r="F33" s="6" t="str">
        <f t="shared" si="5"/>
        <v>ptphRWrfGRGRnqlCSQvhqbCzJS</v>
      </c>
    </row>
    <row r="34">
      <c r="A34" s="4" t="s">
        <v>36</v>
      </c>
      <c r="B34" s="6">
        <f t="shared" si="1"/>
        <v>22</v>
      </c>
      <c r="C34" s="6" t="str">
        <f t="shared" si="2"/>
        <v>v</v>
      </c>
      <c r="D34" s="6" t="str">
        <f t="shared" si="3"/>
        <v>VvdMLMLMBMlVlVschsNpDGpdNsGc</v>
      </c>
      <c r="E34" s="6" t="str">
        <f t="shared" si="4"/>
        <v>tqFSmnmnnttGfDqNcfvNDD</v>
      </c>
      <c r="F34" s="6" t="str">
        <f t="shared" si="5"/>
        <v>nzRHnrwrrWRrrzHtbMlTMBjCvWLgBBMl</v>
      </c>
    </row>
    <row r="35">
      <c r="A35" s="4" t="s">
        <v>37</v>
      </c>
      <c r="B35" s="6">
        <f t="shared" si="1"/>
        <v>44</v>
      </c>
      <c r="C35" s="6" t="str">
        <f t="shared" si="2"/>
        <v>R</v>
      </c>
      <c r="D35" s="6" t="str">
        <f t="shared" si="3"/>
        <v>pCBlRvzwzlCzvZqqDwzmvgtsLsQdgZsgPNtdrsWrst</v>
      </c>
      <c r="E35" s="6" t="str">
        <f t="shared" si="4"/>
        <v>JbGjbGVGHSFbhbnhTShSTbQtQrPsLsHLQgNRtsgdQsLP</v>
      </c>
      <c r="F35" s="6" t="str">
        <f t="shared" si="5"/>
        <v>GnnbJbGMGbSjjbSbCzqlwMRRDzqzMBBv</v>
      </c>
    </row>
    <row r="36">
      <c r="A36" s="4" t="s">
        <v>38</v>
      </c>
      <c r="B36" s="6">
        <f t="shared" si="1"/>
        <v>20</v>
      </c>
      <c r="C36" s="6" t="str">
        <f t="shared" si="2"/>
        <v>t</v>
      </c>
      <c r="D36" s="6" t="str">
        <f t="shared" si="3"/>
        <v>TTVRJVMWMshSQtjSVTQJRQlcCBncJccdppnJcBBDngFpgP</v>
      </c>
      <c r="E36" s="6" t="str">
        <f t="shared" si="4"/>
        <v>frvfzfHrwzZNrtNwzzzZncCCZFdFFCgBDpPcBcBg</v>
      </c>
      <c r="F36" s="6" t="str">
        <f t="shared" si="5"/>
        <v>LwNGbqwvmvvtbNQjQlVVRWTGTQWM</v>
      </c>
    </row>
    <row r="37">
      <c r="A37" s="4" t="s">
        <v>39</v>
      </c>
      <c r="B37" s="6">
        <f t="shared" si="1"/>
        <v>40</v>
      </c>
      <c r="C37" s="6" t="str">
        <f t="shared" si="2"/>
        <v>N</v>
      </c>
      <c r="D37" s="6" t="str">
        <f t="shared" si="3"/>
        <v>RnggwVLRLDfCVZhfpDGGMGMGcGzGNHvv</v>
      </c>
      <c r="E37" s="6" t="str">
        <f t="shared" si="4"/>
        <v>jmmWBTSsBmFmSzctsqpccHvzpN</v>
      </c>
      <c r="F37" s="6" t="str">
        <f t="shared" si="5"/>
        <v>SBSrTblSQPbQhNwwZfPVdZPf</v>
      </c>
    </row>
    <row r="38">
      <c r="A38" s="4" t="s">
        <v>40</v>
      </c>
      <c r="B38" s="6">
        <f t="shared" si="1"/>
        <v>45</v>
      </c>
      <c r="C38" s="6" t="str">
        <f t="shared" si="2"/>
        <v>S</v>
      </c>
      <c r="D38" s="6" t="str">
        <f t="shared" si="3"/>
        <v>CCvCwzfNStLzfrbmMJbZMtlsbJMW</v>
      </c>
      <c r="E38" s="6" t="str">
        <f t="shared" si="4"/>
        <v>gPPPBqDjBcPFpVgBRbnMsVsbJZnWsdbSbM</v>
      </c>
      <c r="F38" s="6" t="str">
        <f t="shared" si="5"/>
        <v>qgDPHjHcPhpDRRpPBRpCGSLwvHQwGfzrHLGLTL</v>
      </c>
    </row>
    <row r="39">
      <c r="A39" s="4" t="s">
        <v>41</v>
      </c>
      <c r="B39" s="6">
        <f t="shared" si="1"/>
        <v>46</v>
      </c>
      <c r="C39" s="6" t="str">
        <f t="shared" si="2"/>
        <v>T</v>
      </c>
      <c r="D39" s="6" t="str">
        <f t="shared" si="3"/>
        <v>CLGqDZZLTdddPsdJpq</v>
      </c>
      <c r="E39" s="6" t="str">
        <f t="shared" si="4"/>
        <v>gbRbbnghnrWvgrdJdSTRSsVNJlld</v>
      </c>
      <c r="F39" s="6" t="str">
        <f t="shared" si="5"/>
        <v>hMnwrjnnjggvnLDwGffTfwCZZZ</v>
      </c>
    </row>
    <row r="40">
      <c r="A40" s="4" t="s">
        <v>42</v>
      </c>
      <c r="B40" s="6">
        <f t="shared" si="1"/>
        <v>7</v>
      </c>
      <c r="C40" s="6" t="str">
        <f t="shared" si="2"/>
        <v>g</v>
      </c>
      <c r="D40" s="6" t="str">
        <f t="shared" si="3"/>
        <v>NzJHbNHNNzJzgmHmzpQSvvLqbLsVVsVGvB</v>
      </c>
      <c r="E40" s="6" t="str">
        <f t="shared" si="4"/>
        <v>WtWhtWDdrZldDWrWTlZgppVVsqQTVQBqsGqBsQVp</v>
      </c>
      <c r="F40" s="6" t="str">
        <f t="shared" si="5"/>
        <v>jWjWRRRlPcHRwJgw</v>
      </c>
    </row>
    <row r="41">
      <c r="A41" s="4" t="s">
        <v>43</v>
      </c>
      <c r="B41" s="6">
        <f t="shared" si="1"/>
        <v>33</v>
      </c>
      <c r="C41" s="6" t="str">
        <f t="shared" si="2"/>
        <v>G</v>
      </c>
      <c r="D41" s="6" t="str">
        <f t="shared" si="3"/>
        <v>CCnnFTmnPCMCRNfnwGwdfzvwwl</v>
      </c>
      <c r="E41" s="6" t="str">
        <f t="shared" si="4"/>
        <v>VQQVShDSSshhDDtDLhjccGjLBBzBzlZflNZvwZzdwBzpSNNZ</v>
      </c>
      <c r="F41" s="6" t="str">
        <f t="shared" si="5"/>
        <v>QLHhJDDhDhgscgtjbGHTrWbrTbRmbFrm</v>
      </c>
    </row>
    <row r="42">
      <c r="A42" s="4" t="s">
        <v>44</v>
      </c>
      <c r="B42" s="6">
        <f t="shared" si="1"/>
        <v>7</v>
      </c>
      <c r="C42" s="6" t="str">
        <f t="shared" si="2"/>
        <v>g</v>
      </c>
      <c r="D42" s="6" t="str">
        <f t="shared" si="3"/>
        <v>CJbLvJvbwtFHqvLzwJqqqtHWTWRgDScDRSWQQjTRcWRDLT</v>
      </c>
      <c r="E42" s="6" t="str">
        <f t="shared" si="4"/>
        <v>mssGsMNphZMNsPPBnhSjRgdnQRdWgdjgrcDn</v>
      </c>
      <c r="F42" s="6" t="str">
        <f t="shared" si="5"/>
        <v>GGmBMMsffmslMGshZlMphGqCzHCbzlbvzqwzzgFJggCF</v>
      </c>
    </row>
    <row r="43">
      <c r="A43" s="4" t="s">
        <v>45</v>
      </c>
      <c r="B43" s="6">
        <f t="shared" si="1"/>
        <v>52</v>
      </c>
      <c r="C43" s="6" t="str">
        <f t="shared" si="2"/>
        <v>Z</v>
      </c>
      <c r="D43" s="6" t="str">
        <f t="shared" si="3"/>
        <v>WCgWBphpWLQZQpgdhGdwmfbfFRVRjRTbbSFttdbSbT</v>
      </c>
      <c r="E43" s="6" t="str">
        <f t="shared" si="4"/>
        <v>qqrZnDNqZJDTVzRjVFbfSN</v>
      </c>
      <c r="F43" s="6" t="str">
        <f t="shared" si="5"/>
        <v>rPMvqJJqrJMPJnZMZZgLPgLWLggWQghwhmBh</v>
      </c>
    </row>
    <row r="44">
      <c r="A44" s="4" t="s">
        <v>46</v>
      </c>
      <c r="B44" s="6">
        <f t="shared" si="1"/>
        <v>42</v>
      </c>
      <c r="C44" s="6" t="str">
        <f t="shared" si="2"/>
        <v>P</v>
      </c>
      <c r="D44" s="6" t="str">
        <f t="shared" si="3"/>
        <v>CWGGzdHHmPPSmPsC</v>
      </c>
      <c r="E44" s="6" t="str">
        <f t="shared" si="4"/>
        <v>LqwlZwRLrPMQlMqrlbZrQRsSNsmssSNSsNcBNpgmsJ</v>
      </c>
      <c r="F44" s="6" t="str">
        <f t="shared" si="5"/>
        <v>lwLDQhrDMQqPGfhzGGjhGn</v>
      </c>
    </row>
    <row r="45">
      <c r="A45" s="4" t="s">
        <v>47</v>
      </c>
      <c r="B45" s="6">
        <f t="shared" si="1"/>
        <v>52</v>
      </c>
      <c r="C45" s="6" t="str">
        <f t="shared" si="2"/>
        <v>Z</v>
      </c>
      <c r="D45" s="6" t="str">
        <f t="shared" si="3"/>
        <v>ZqDlZssCqJJMvpdBpBBmBQSMRp</v>
      </c>
      <c r="E45" s="6" t="str">
        <f t="shared" si="4"/>
        <v>wLgVcbgFLzTLTNNZmNNRdjdRmF</v>
      </c>
      <c r="F45" s="6" t="str">
        <f t="shared" si="5"/>
        <v>HZHbctWTwgVWgsfrnnPqlnsWlD</v>
      </c>
    </row>
    <row r="46">
      <c r="A46" s="4" t="s">
        <v>48</v>
      </c>
      <c r="B46" s="6">
        <f t="shared" si="1"/>
        <v>39</v>
      </c>
      <c r="C46" s="6" t="str">
        <f t="shared" si="2"/>
        <v>M</v>
      </c>
      <c r="D46" s="6" t="str">
        <f t="shared" si="3"/>
        <v>RSnwSPFcLnFPnRwjzctzbGNlZgNbbGdGpLhZdpgM</v>
      </c>
      <c r="E46" s="6" t="str">
        <f t="shared" si="4"/>
        <v>BqqBfMvTmmJqDgGNVdGVbVJJZG</v>
      </c>
      <c r="F46" s="6" t="str">
        <f t="shared" si="5"/>
        <v>vsTDfqBmHmMWQCwjtrHjjSFFnRSn</v>
      </c>
    </row>
    <row r="47">
      <c r="A47" s="4" t="s">
        <v>49</v>
      </c>
      <c r="B47" s="6">
        <f t="shared" si="1"/>
        <v>38</v>
      </c>
      <c r="C47" s="6" t="str">
        <f t="shared" si="2"/>
        <v>L</v>
      </c>
      <c r="D47" s="6" t="str">
        <f t="shared" si="3"/>
        <v>LsCmmcDHRjdtNMstwwzJ</v>
      </c>
      <c r="E47" s="6" t="str">
        <f t="shared" si="4"/>
        <v>TvThqfBFBNTnnndTtL</v>
      </c>
      <c r="F47" s="6" t="str">
        <f t="shared" si="5"/>
        <v>lvGQfbFQGblFrRccLRSSlPPVHS</v>
      </c>
    </row>
    <row r="48">
      <c r="A48" s="4" t="s">
        <v>50</v>
      </c>
      <c r="B48" s="6">
        <f t="shared" si="1"/>
        <v>7</v>
      </c>
      <c r="C48" s="6" t="str">
        <f t="shared" si="2"/>
        <v>g</v>
      </c>
      <c r="D48" s="6" t="str">
        <f t="shared" si="3"/>
        <v>qbLpqTHSqpbqbrPcQgjPDjcdDL</v>
      </c>
      <c r="E48" s="6" t="str">
        <f t="shared" si="4"/>
        <v>gnzhhBBwBWZzMglmjDrDPjvfdvQPdwtd</v>
      </c>
      <c r="F48" s="6" t="str">
        <f t="shared" si="5"/>
        <v>WZZzZZlZmhsMmFgRBBBzHHJpNJGVRSJVGTVpNqCH</v>
      </c>
    </row>
    <row r="49">
      <c r="A49" s="4" t="s">
        <v>51</v>
      </c>
      <c r="B49" s="6">
        <f t="shared" si="1"/>
        <v>8</v>
      </c>
      <c r="C49" s="6" t="str">
        <f t="shared" si="2"/>
        <v>h</v>
      </c>
      <c r="D49" s="6" t="str">
        <f t="shared" si="3"/>
        <v>JDphhGhDdGzWRBnvqqLDNLMnLw</v>
      </c>
      <c r="E49" s="6" t="str">
        <f t="shared" si="4"/>
        <v>gsrTHHffTHPcrPrlHCNZhvBZnZNLhPvBNwvh</v>
      </c>
      <c r="F49" s="6" t="str">
        <f t="shared" si="5"/>
        <v>sHVCSsSghJpSJjQh</v>
      </c>
    </row>
    <row r="50">
      <c r="A50" s="4" t="s">
        <v>52</v>
      </c>
      <c r="B50" s="6">
        <f t="shared" si="1"/>
        <v>46</v>
      </c>
      <c r="C50" s="6" t="str">
        <f t="shared" si="2"/>
        <v>T</v>
      </c>
      <c r="D50" s="6" t="str">
        <f t="shared" si="3"/>
        <v>JTMGlfjlTdqjnqbnqFwqmnbQ</v>
      </c>
      <c r="E50" s="6" t="str">
        <f t="shared" si="4"/>
        <v>PBZhBBcWRZprPZcZDDCZTZRgnnzwbbsbnvhbvznFsNFFvvNQ</v>
      </c>
      <c r="F50" s="6" t="str">
        <f t="shared" si="5"/>
        <v>BcWrVgCCZTDRDrlGttfVtMddSJlH</v>
      </c>
    </row>
    <row r="51">
      <c r="A51" s="4" t="s">
        <v>53</v>
      </c>
      <c r="B51" s="6">
        <f t="shared" si="1"/>
        <v>45</v>
      </c>
      <c r="C51" s="6" t="str">
        <f t="shared" si="2"/>
        <v>S</v>
      </c>
      <c r="D51" s="6" t="str">
        <f t="shared" si="3"/>
        <v>vwwvpVbSvnSRRmfMCmTHVHTBHB</v>
      </c>
      <c r="E51" s="6" t="str">
        <f t="shared" si="4"/>
        <v>QLZgDPgSDgGTMZfmTTBZ</v>
      </c>
      <c r="F51" s="6" t="str">
        <f t="shared" si="5"/>
        <v>QDDsQFDlzlgtJlLdFDgSJQFvvpRvjqzjRwwwzWvhvWwqjj</v>
      </c>
    </row>
    <row r="52">
      <c r="A52" s="4" t="s">
        <v>54</v>
      </c>
      <c r="B52" s="6">
        <f t="shared" si="1"/>
        <v>16</v>
      </c>
      <c r="C52" s="6" t="str">
        <f t="shared" si="2"/>
        <v>p</v>
      </c>
      <c r="D52" s="6" t="str">
        <f t="shared" si="3"/>
        <v>mRRTGGNNflGRGGmmgRblsGwCZwVZlZjVwjztpjZhpBCB</v>
      </c>
      <c r="E52" s="6" t="str">
        <f t="shared" si="4"/>
        <v>PMLLFLHPLPnLqDDLvFDrzzMjhwVCjtphBzjMhV</v>
      </c>
      <c r="F52" s="6" t="str">
        <f t="shared" si="5"/>
        <v>FDdSPSpLcDsNRRWSTNWN</v>
      </c>
    </row>
    <row r="53">
      <c r="A53" s="4" t="s">
        <v>55</v>
      </c>
      <c r="B53" s="6">
        <f t="shared" si="1"/>
        <v>36</v>
      </c>
      <c r="C53" s="6" t="str">
        <f t="shared" si="2"/>
        <v>J</v>
      </c>
      <c r="D53" s="6" t="str">
        <f t="shared" si="3"/>
        <v>STldJthdJbtTqljCRDDHmqmj</v>
      </c>
      <c r="E53" s="6" t="str">
        <f t="shared" si="4"/>
        <v>VVvNwwvNFssJFJPNNwVvRMCgCgDqjjjqrDqqMHqP</v>
      </c>
      <c r="F53" s="6" t="str">
        <f t="shared" si="5"/>
        <v>QBZwQfZwfVhtcSBtBJnT</v>
      </c>
    </row>
    <row r="54">
      <c r="A54" s="4" t="s">
        <v>56</v>
      </c>
      <c r="B54" s="6">
        <f t="shared" si="1"/>
        <v>42</v>
      </c>
      <c r="C54" s="6" t="str">
        <f t="shared" si="2"/>
        <v>P</v>
      </c>
      <c r="D54" s="6" t="str">
        <f t="shared" si="3"/>
        <v>TzjjPzsQTslNlNzPRVGJJJGGtTJmgJHtmTZC</v>
      </c>
      <c r="E54" s="6" t="str">
        <f t="shared" si="4"/>
        <v>dBDWScMBhhPGgdwwJPfw</v>
      </c>
      <c r="F54" s="6" t="str">
        <f t="shared" si="5"/>
        <v>SqSqbSPDBhqnMqvrrSWVNFpRVRLzVQslvpNjVL</v>
      </c>
    </row>
    <row r="55">
      <c r="A55" s="4" t="s">
        <v>57</v>
      </c>
      <c r="B55" s="6">
        <f t="shared" si="1"/>
        <v>2</v>
      </c>
      <c r="C55" s="6" t="str">
        <f t="shared" si="2"/>
        <v>b</v>
      </c>
      <c r="D55" s="6" t="str">
        <f t="shared" si="3"/>
        <v>bWFgFCPFtgvDZWgtChDNFJHvGVzHHpjzHnnzGzzHRR</v>
      </c>
      <c r="E55" s="6" t="str">
        <f t="shared" si="4"/>
        <v>qcScQbbmqdQmlQmrlcQwLmHlRRjzGHnHJnnGVjHzBHzG</v>
      </c>
      <c r="F55" s="6" t="str">
        <f t="shared" si="5"/>
        <v>TqQwmLmfcddfwrfCgbWCNPsZNfCb</v>
      </c>
    </row>
    <row r="56">
      <c r="A56" s="4" t="s">
        <v>58</v>
      </c>
      <c r="B56" s="6">
        <f t="shared" si="1"/>
        <v>16</v>
      </c>
      <c r="C56" s="6" t="str">
        <f t="shared" si="2"/>
        <v>p</v>
      </c>
      <c r="D56" s="6" t="str">
        <f t="shared" si="3"/>
        <v>pddprrtrCPdvJdMjwwwHnLwwjLWCLg</v>
      </c>
      <c r="E56" s="6" t="str">
        <f t="shared" si="4"/>
        <v>qhzZTmZcmRhmpFlVHcQQVwWQHVQwnH</v>
      </c>
      <c r="F56" s="6" t="str">
        <f t="shared" si="5"/>
        <v>lGmhfRfmBZRlmmbvDPBMvNbvJJpP</v>
      </c>
    </row>
    <row r="57">
      <c r="A57" s="4" t="s">
        <v>59</v>
      </c>
      <c r="B57" s="6">
        <f t="shared" si="1"/>
        <v>23</v>
      </c>
      <c r="C57" s="6" t="str">
        <f t="shared" si="2"/>
        <v>w</v>
      </c>
      <c r="D57" s="6" t="str">
        <f t="shared" si="3"/>
        <v>NsptgfGLLNwnNQSZbCvZnRnMCb</v>
      </c>
      <c r="E57" s="6" t="str">
        <f t="shared" si="4"/>
        <v>JldhdzwzBMCSZvrz</v>
      </c>
      <c r="F57" s="6" t="str">
        <f t="shared" si="5"/>
        <v>JFcdWTdwhPTFVDVmTJNqmstLqgLtLtjGGpsG</v>
      </c>
    </row>
    <row r="58">
      <c r="A58" s="4" t="s">
        <v>60</v>
      </c>
      <c r="B58" s="6">
        <f t="shared" si="1"/>
        <v>2</v>
      </c>
      <c r="C58" s="6" t="str">
        <f t="shared" si="2"/>
        <v>b</v>
      </c>
      <c r="D58" s="6" t="str">
        <f t="shared" si="3"/>
        <v>dVVTSgTDpHVDjgdWpdpHTZSbWGrnnvrNwzFGNrFwnNNwvh</v>
      </c>
      <c r="E58" s="6" t="str">
        <f t="shared" si="4"/>
        <v>CPRlMPJcMQcBcsmmLCMPrzbFfhwfrvLrNNwwGwfF</v>
      </c>
      <c r="F58" s="6" t="str">
        <f t="shared" si="5"/>
        <v>CRJmtbmJlQbsQlRBpZDVjTHTdjDtSjZt</v>
      </c>
    </row>
    <row r="59">
      <c r="A59" s="4" t="s">
        <v>61</v>
      </c>
      <c r="B59" s="6">
        <f t="shared" si="1"/>
        <v>28</v>
      </c>
      <c r="C59" s="6" t="str">
        <f t="shared" si="2"/>
        <v>B</v>
      </c>
      <c r="D59" s="6" t="str">
        <f t="shared" si="3"/>
        <v>rQVJrRFdrwDfzHQHQBTnpWTW</v>
      </c>
      <c r="E59" s="6" t="str">
        <f t="shared" si="4"/>
        <v>PCLbPcPCsgqCgPgLjScSqNbHTzMtWmWtzlTHmBtTlMssMT</v>
      </c>
      <c r="F59" s="6" t="str">
        <f t="shared" si="5"/>
        <v>cCqghSSPcvgScPbwFGdDDVZFfDhZGB</v>
      </c>
    </row>
    <row r="60">
      <c r="A60" s="4" t="s">
        <v>62</v>
      </c>
      <c r="B60" s="6">
        <f t="shared" si="1"/>
        <v>26</v>
      </c>
      <c r="C60" s="6" t="str">
        <f t="shared" si="2"/>
        <v>z</v>
      </c>
      <c r="D60" s="6" t="str">
        <f t="shared" si="3"/>
        <v>zrRQRdqzPHQtnMPrtzPMRRQMVBBblJJBSClBpJbpdCCbBlCC</v>
      </c>
      <c r="E60" s="6" t="str">
        <f t="shared" si="4"/>
        <v>hTcGwzswGwGmGfDvvfGmGNfBpllVSWbWppNCBNBVpCBClW</v>
      </c>
      <c r="F60" s="6" t="str">
        <f t="shared" si="5"/>
        <v>gvGFTmTgwDhTDccsTfzfmfGGQPgPPqrgRZPHnRqRZrQLnRgP</v>
      </c>
    </row>
    <row r="61">
      <c r="A61" s="4" t="s">
        <v>63</v>
      </c>
      <c r="B61" s="6">
        <f t="shared" si="1"/>
        <v>42</v>
      </c>
      <c r="C61" s="6" t="str">
        <f t="shared" si="2"/>
        <v>P</v>
      </c>
      <c r="D61" s="6" t="str">
        <f t="shared" si="3"/>
        <v>hvmmJllPbmCRMNGMMlNwNl</v>
      </c>
      <c r="E61" s="6" t="str">
        <f t="shared" si="4"/>
        <v>PFTpTVjTgpTpBRgMGMnRNHBB</v>
      </c>
      <c r="F61" s="6" t="str">
        <f t="shared" si="5"/>
        <v>WWrqzTTPVQDPqpjTqPJbmLtcfsQsftbLbvct</v>
      </c>
    </row>
    <row r="62">
      <c r="A62" s="4" t="s">
        <v>64</v>
      </c>
      <c r="B62" s="6">
        <f t="shared" si="1"/>
        <v>40</v>
      </c>
      <c r="C62" s="6" t="str">
        <f t="shared" si="2"/>
        <v>N</v>
      </c>
      <c r="D62" s="6" t="str">
        <f t="shared" si="3"/>
        <v>SzrmpjjcsjTZNzgnnNzN</v>
      </c>
      <c r="E62" s="6" t="str">
        <f t="shared" si="4"/>
        <v>BLHNDwBLBPLwLBhwDVLgdQCgCQGTngHQZCngZd</v>
      </c>
      <c r="F62" s="6" t="str">
        <f t="shared" si="5"/>
        <v>PPJBDvBVVBmppNjJjrrr</v>
      </c>
    </row>
    <row r="63">
      <c r="A63" s="4" t="s">
        <v>65</v>
      </c>
      <c r="B63" s="6">
        <f t="shared" si="1"/>
        <v>43</v>
      </c>
      <c r="C63" s="6" t="str">
        <f t="shared" si="2"/>
        <v>Q</v>
      </c>
      <c r="D63" s="6" t="str">
        <f t="shared" si="3"/>
        <v>ZHBNQFhsqHBsgCfqtctcPvSwPqrV</v>
      </c>
      <c r="E63" s="6" t="str">
        <f t="shared" si="4"/>
        <v>LlnGTnJpJJTmdDpmLlmLndWfVrPvvRwDfcwwwRVwcfQtvP</v>
      </c>
      <c r="F63" s="6" t="str">
        <f t="shared" si="5"/>
        <v>GnbQblWmWGdTJQdTGnZHsHhZhFNsbCsjFgjC</v>
      </c>
    </row>
    <row r="64">
      <c r="A64" s="4" t="s">
        <v>66</v>
      </c>
      <c r="B64" s="6">
        <f t="shared" si="1"/>
        <v>29</v>
      </c>
      <c r="C64" s="6" t="str">
        <f t="shared" si="2"/>
        <v>C</v>
      </c>
      <c r="D64" s="6" t="str">
        <f t="shared" si="3"/>
        <v>hWfDzDTVndDMhddMlBWMBDfJRnRtvvSSQjCvZCtjtpJvSR</v>
      </c>
      <c r="E64" s="6" t="str">
        <f t="shared" si="4"/>
        <v>bGHsccFcbscsqGPHNGcrpjJZtvSRtFtQCZrjSj</v>
      </c>
      <c r="F64" s="6" t="str">
        <f t="shared" si="5"/>
        <v>GsbwGGwNNGLgPLwMzBzfMMVMTLdTCC</v>
      </c>
    </row>
    <row r="65">
      <c r="A65" s="4" t="s">
        <v>67</v>
      </c>
      <c r="B65" s="6">
        <f t="shared" si="1"/>
        <v>30</v>
      </c>
      <c r="C65" s="6" t="str">
        <f t="shared" si="2"/>
        <v>D</v>
      </c>
      <c r="D65" s="6" t="str">
        <f t="shared" si="3"/>
        <v>GBcNzTSSmGzmTLNgvwgpNCDqpDggpw</v>
      </c>
      <c r="E65" s="6" t="str">
        <f t="shared" si="4"/>
        <v>JRZMrJWFZZnZtJgvvjwbpbCJDd</v>
      </c>
      <c r="F65" s="6" t="str">
        <f t="shared" si="5"/>
        <v>rFMPRhZtZFnWrRtQGmPPDcLfmGLTfz</v>
      </c>
    </row>
    <row r="66">
      <c r="A66" s="4" t="s">
        <v>68</v>
      </c>
      <c r="B66" s="6">
        <f t="shared" si="1"/>
        <v>43</v>
      </c>
      <c r="C66" s="6" t="str">
        <f t="shared" si="2"/>
        <v>Q</v>
      </c>
      <c r="D66" s="6" t="str">
        <f t="shared" si="3"/>
        <v>VdWnVdjhhdFjVWbndMlNLQspVMHCNVlClV</v>
      </c>
      <c r="E66" s="6" t="str">
        <f t="shared" si="4"/>
        <v>RSrJBRRJwJSBQpMBHLLDCL</v>
      </c>
      <c r="F66" s="6" t="str">
        <f t="shared" si="5"/>
        <v>TqwtRRRJzJTSqJSzSrtmqgWWhcncvPgnWbPQnbnWmb</v>
      </c>
    </row>
    <row r="67">
      <c r="A67" s="4" t="s">
        <v>69</v>
      </c>
      <c r="B67" s="6">
        <f t="shared" si="1"/>
        <v>30</v>
      </c>
      <c r="C67" s="6" t="str">
        <f t="shared" si="2"/>
        <v>D</v>
      </c>
      <c r="D67" s="6" t="str">
        <f t="shared" si="3"/>
        <v>VnDFpPpFssVSpFDVHbRbscCvgbMTvTCR</v>
      </c>
      <c r="E67" s="6" t="str">
        <f t="shared" si="4"/>
        <v>JfzqdQBfhBdddfBBGDLdGQvbrqMMcCRRMTgbqgMrbbqc</v>
      </c>
      <c r="F67" s="6" t="str">
        <f t="shared" si="5"/>
        <v>QDfzJNWBJLQBhmdGDzDGhQGGlFZwPtWjtFFppllSVpZZFnjj</v>
      </c>
    </row>
    <row r="68">
      <c r="A68" s="4" t="s">
        <v>70</v>
      </c>
      <c r="B68" s="6">
        <f t="shared" si="1"/>
        <v>22</v>
      </c>
      <c r="C68" s="6" t="str">
        <f t="shared" si="2"/>
        <v>v</v>
      </c>
      <c r="D68" s="6" t="str">
        <f t="shared" si="3"/>
        <v>qrLLNpJbJnRLNnpvQtRVhhRFCdlFFlFd</v>
      </c>
      <c r="E68" s="6" t="str">
        <f t="shared" si="4"/>
        <v>mmjzjvGjwPwmTsSTSQjDVlVWQjlCDthCCC</v>
      </c>
      <c r="F68" s="6" t="str">
        <f t="shared" si="5"/>
        <v>cSSmcTTPcSswScfSHmTSTzJqqNrnpBpqBbJLvZMrqfrL</v>
      </c>
    </row>
    <row r="69">
      <c r="A69" s="4" t="s">
        <v>71</v>
      </c>
      <c r="B69" s="6">
        <f t="shared" si="1"/>
        <v>34</v>
      </c>
      <c r="C69" s="6" t="str">
        <f t="shared" si="2"/>
        <v>H</v>
      </c>
      <c r="D69" s="6" t="str">
        <f t="shared" si="3"/>
        <v>NSvRZRfFvfHSZQcNJBLbzDLnrDFnhtFLFnrh</v>
      </c>
      <c r="E69" s="6" t="str">
        <f t="shared" si="4"/>
        <v>wmTGpmGCwsMplMsHllPlMnDLjznrgrzDjgnntznr</v>
      </c>
      <c r="F69" s="6" t="str">
        <f t="shared" si="5"/>
        <v>dsCVGGGwmpTGPplmCmPppVmHSSRJNfJvBNZQfWdBRJZRBZcR</v>
      </c>
    </row>
    <row r="70">
      <c r="A70" s="4" t="s">
        <v>72</v>
      </c>
      <c r="B70" s="6">
        <f t="shared" si="1"/>
        <v>26</v>
      </c>
      <c r="C70" s="6" t="str">
        <f t="shared" si="2"/>
        <v>z</v>
      </c>
      <c r="D70" s="6" t="str">
        <f t="shared" si="3"/>
        <v>TwQwqDPQtwNwzNDTZcnZbJvMnMMbFqZM</v>
      </c>
      <c r="E70" s="6" t="str">
        <f t="shared" si="4"/>
        <v>SzGSjrjLWrjHHspWVhvVVnFJbccVZcRJbllb</v>
      </c>
      <c r="F70" s="6" t="str">
        <f t="shared" si="5"/>
        <v>pHppszGSprhhWHLCLrsjdTtDDPfwdfwtdNfDgNCN</v>
      </c>
    </row>
    <row r="71">
      <c r="A71" s="4" t="s">
        <v>73</v>
      </c>
      <c r="B71" s="6">
        <f t="shared" si="1"/>
        <v>34</v>
      </c>
      <c r="C71" s="6" t="str">
        <f t="shared" si="2"/>
        <v>H</v>
      </c>
      <c r="D71" s="6" t="str">
        <f t="shared" si="3"/>
        <v>ftcvBtBFtmBlmvPFmmcczCChrgSCzzCSnCSSnGHf</v>
      </c>
      <c r="E71" s="6" t="str">
        <f t="shared" si="4"/>
        <v>sJddbdTDbDHdnJRggrGzGzrG</v>
      </c>
      <c r="F71" s="6" t="str">
        <f t="shared" si="5"/>
        <v>dppDVDZMMMsTTVsDTsTDpwVctNcvBZQPcPctqtQcHmvlvQ</v>
      </c>
    </row>
    <row r="72">
      <c r="A72" s="4" t="s">
        <v>74</v>
      </c>
      <c r="B72" s="6">
        <f t="shared" si="1"/>
        <v>2</v>
      </c>
      <c r="C72" s="6" t="str">
        <f t="shared" si="2"/>
        <v>b</v>
      </c>
      <c r="D72" s="6" t="str">
        <f t="shared" si="3"/>
        <v>jzbdzztbDqNqwvLvRmQZjvRH</v>
      </c>
      <c r="E72" s="6" t="str">
        <f t="shared" si="4"/>
        <v>FSJbFFWgJnZFLRZmHmRQ</v>
      </c>
      <c r="F72" s="6" t="str">
        <f t="shared" si="5"/>
        <v>TgVJTVSJGJcJlllgTMdqpdNsrztNNsNbMDDp</v>
      </c>
    </row>
    <row r="73">
      <c r="A73" s="4" t="s">
        <v>75</v>
      </c>
      <c r="B73" s="6">
        <f t="shared" si="1"/>
        <v>12</v>
      </c>
      <c r="C73" s="6" t="str">
        <f t="shared" si="2"/>
        <v>l</v>
      </c>
      <c r="D73" s="6" t="str">
        <f t="shared" si="3"/>
        <v>CCCVWbwVnlRbTcqSShqGhhGcnF</v>
      </c>
      <c r="E73" s="6" t="str">
        <f t="shared" si="4"/>
        <v>PgDBfDpMNlfgpPfNZZtcJgcqqhmmjqSmjFmhmS</v>
      </c>
      <c r="F73" s="6" t="str">
        <f t="shared" si="5"/>
        <v>tpfpsPrlpsPDDMDfBZrwLrVWLLLWRCdHLTwbVR</v>
      </c>
    </row>
    <row r="74">
      <c r="A74" s="4" t="s">
        <v>76</v>
      </c>
      <c r="B74" s="6">
        <f t="shared" si="1"/>
        <v>13</v>
      </c>
      <c r="C74" s="6" t="str">
        <f t="shared" si="2"/>
        <v>m</v>
      </c>
      <c r="D74" s="6" t="str">
        <f t="shared" si="3"/>
        <v>pjvfDGjSMpvDmDpDpSDnJmfqbPVsCMFsPqFVPqCrwrbMFV</v>
      </c>
      <c r="E74" s="6" t="str">
        <f t="shared" si="4"/>
        <v>NQlHtHNhZHgZZNBHhQgzPmCwbqqVFlsrPFrFCP</v>
      </c>
      <c r="F74" s="6" t="str">
        <f t="shared" si="5"/>
        <v>hgHtQdQchcHctHgcgNgBQdWNpmvTWvpGmLJDLGjTpLGnnjfv</v>
      </c>
    </row>
    <row r="75">
      <c r="A75" s="4" t="s">
        <v>77</v>
      </c>
      <c r="B75" s="6">
        <f t="shared" si="1"/>
        <v>38</v>
      </c>
      <c r="C75" s="6" t="str">
        <f t="shared" si="2"/>
        <v>L</v>
      </c>
      <c r="D75" s="6" t="str">
        <f t="shared" si="3"/>
        <v>QhgLLLmtlRqDtRGP</v>
      </c>
      <c r="E75" s="6" t="str">
        <f t="shared" si="4"/>
        <v>HLbnCZFWVHLZnFCJJRFrGJzDGDGJDD</v>
      </c>
      <c r="F75" s="6" t="str">
        <f t="shared" si="5"/>
        <v>WZHfndfMfCZbMnTVTfZhSNQQpdwSdLwhNcmdSN</v>
      </c>
    </row>
    <row r="76">
      <c r="A76" s="4" t="s">
        <v>78</v>
      </c>
      <c r="B76" s="6">
        <f t="shared" si="1"/>
        <v>13</v>
      </c>
      <c r="C76" s="6" t="str">
        <f t="shared" si="2"/>
        <v>m</v>
      </c>
      <c r="D76" s="6" t="str">
        <f t="shared" si="3"/>
        <v>sPwrPMgLFPFFsLZtmcclSSZDtcZs</v>
      </c>
      <c r="E76" s="6" t="str">
        <f t="shared" si="4"/>
        <v>qVzqdNdCnnNVVNCGmbncDBlmBlBBnRlZ</v>
      </c>
      <c r="F76" s="6" t="str">
        <f t="shared" si="5"/>
        <v>VTdCGVvVfffrjpfMQPwm</v>
      </c>
    </row>
    <row r="77">
      <c r="A77" s="4" t="s">
        <v>79</v>
      </c>
      <c r="B77" s="6">
        <f t="shared" si="1"/>
        <v>18</v>
      </c>
      <c r="C77" s="6" t="str">
        <f t="shared" si="2"/>
        <v>r</v>
      </c>
      <c r="D77" s="6" t="str">
        <f t="shared" si="3"/>
        <v>BPDldDTDPZcggjcccTdNMbbMNSQNqqjtzMbrRb</v>
      </c>
      <c r="E77" s="6" t="str">
        <f t="shared" si="4"/>
        <v>LvmWsfvssLGnQbQMRQqrSRnz</v>
      </c>
      <c r="F77" s="6" t="str">
        <f t="shared" si="5"/>
        <v>WpvsVmmpmmfpfJGrHfVCHVvmcDgpDlZphgFgdhclhdgdBlgF</v>
      </c>
    </row>
    <row r="78">
      <c r="A78" s="4" t="s">
        <v>80</v>
      </c>
      <c r="B78" s="6">
        <f t="shared" si="1"/>
        <v>48</v>
      </c>
      <c r="C78" s="6" t="str">
        <f t="shared" si="2"/>
        <v>V</v>
      </c>
      <c r="D78" s="6" t="str">
        <f t="shared" si="3"/>
        <v>VGwHbNzMMrzHbbHChhqgCqPNghgCqW</v>
      </c>
      <c r="E78" s="6" t="str">
        <f t="shared" si="4"/>
        <v>ZJVBvBvZWqvRvggP</v>
      </c>
      <c r="F78" s="6" t="str">
        <f t="shared" si="5"/>
        <v>JBJlBlBZcsBfcJVrHnLwQQGzLQMc</v>
      </c>
    </row>
    <row r="79">
      <c r="A79" s="4" t="s">
        <v>81</v>
      </c>
      <c r="B79" s="6">
        <f t="shared" si="1"/>
        <v>8</v>
      </c>
      <c r="C79" s="6" t="str">
        <f t="shared" si="2"/>
        <v>h</v>
      </c>
      <c r="D79" s="6" t="str">
        <f t="shared" si="3"/>
        <v>gBWfBPPPfhvVWFfSVfVdjjbvTvwwQppHcHcctTcQTHcZ</v>
      </c>
      <c r="E79" s="6" t="str">
        <f t="shared" si="4"/>
        <v>DnNnMJMqMJzqchbZtTQQrb</v>
      </c>
      <c r="F79" s="6" t="str">
        <f t="shared" si="5"/>
        <v>llRmNLDLDGlCsWSFCffWdshd</v>
      </c>
    </row>
    <row r="80">
      <c r="A80" s="4" t="s">
        <v>82</v>
      </c>
      <c r="B80" s="6">
        <f t="shared" si="1"/>
        <v>44</v>
      </c>
      <c r="C80" s="6" t="str">
        <f t="shared" si="2"/>
        <v>R</v>
      </c>
      <c r="D80" s="6" t="str">
        <f t="shared" si="3"/>
        <v>LpNMZZpqqpfTTwNqLZwGsZqZbdHRHbHGddnCBHRcmzGmmCdG</v>
      </c>
      <c r="E80" s="6" t="str">
        <f t="shared" si="4"/>
        <v>JFRtRlVStjPlhtjbBzBncmVWdzWBnb</v>
      </c>
      <c r="F80" s="6" t="str">
        <f t="shared" si="5"/>
        <v>rPhhSlrvQlFFFPgtJlJtFlhlDNTwRMfZTZfDZNrspZLMMsrq</v>
      </c>
    </row>
    <row r="81">
      <c r="A81" s="4" t="s">
        <v>83</v>
      </c>
      <c r="B81" s="6">
        <f t="shared" si="1"/>
        <v>12</v>
      </c>
      <c r="C81" s="6" t="str">
        <f t="shared" si="2"/>
        <v>l</v>
      </c>
      <c r="D81" s="6" t="str">
        <f t="shared" si="3"/>
        <v>zBLjLFBjLjmHWlzNZlzVCC</v>
      </c>
      <c r="E81" s="6" t="str">
        <f t="shared" si="4"/>
        <v>dcJrdfddbllJbdMTwDNMZWNVwVDwHT</v>
      </c>
      <c r="F81" s="6" t="str">
        <f t="shared" si="5"/>
        <v>gRcgJbcbqfgbftdjlqLhFFLPPhGBjm</v>
      </c>
    </row>
    <row r="82">
      <c r="A82" s="4" t="s">
        <v>84</v>
      </c>
      <c r="B82" s="6">
        <f t="shared" si="1"/>
        <v>26</v>
      </c>
      <c r="C82" s="6" t="str">
        <f t="shared" si="2"/>
        <v>z</v>
      </c>
      <c r="D82" s="6" t="str">
        <f t="shared" si="3"/>
        <v>WfBgBRzQGNNQqmmqZN</v>
      </c>
      <c r="E82" s="6" t="str">
        <f t="shared" si="4"/>
        <v>nFjCjCpLbtpPJtCDDnCDJpzncrSVbmdVqbhhdqNbSSmrdVSq</v>
      </c>
      <c r="F82" s="6" t="str">
        <f t="shared" si="5"/>
        <v>CLPJpDLlLlFDpFjjsGRsBGRfWwsHHglz</v>
      </c>
    </row>
    <row r="83">
      <c r="A83" s="4" t="s">
        <v>85</v>
      </c>
      <c r="B83" s="6">
        <f t="shared" si="1"/>
        <v>46</v>
      </c>
      <c r="C83" s="6" t="str">
        <f t="shared" si="2"/>
        <v>T</v>
      </c>
      <c r="D83" s="6" t="str">
        <f t="shared" si="3"/>
        <v>lSlSlpCRSsWTRLTlWRvlmMrBPjBPjpqrrmqPJMPZ</v>
      </c>
      <c r="E83" s="6" t="str">
        <f t="shared" si="4"/>
        <v>DDzbhVhQhDGzhQnGGfnHHQGBPZjMqJjBJMBVJmqMdrqqdT</v>
      </c>
      <c r="F83" s="6" t="str">
        <f t="shared" si="5"/>
        <v>NNGQbFwnHzNzwbQwFnwbfsLCLtsvLsWggFslsTggSc</v>
      </c>
    </row>
    <row r="84">
      <c r="A84" s="4" t="s">
        <v>86</v>
      </c>
      <c r="B84" s="6">
        <f t="shared" si="1"/>
        <v>49</v>
      </c>
      <c r="C84" s="6" t="str">
        <f t="shared" si="2"/>
        <v>W</v>
      </c>
      <c r="D84" s="6" t="str">
        <f t="shared" si="3"/>
        <v>nvzPvCnlvtwCrZWmWwvvZCQfbbfQfGbqSJJGmqGSFSbJ</v>
      </c>
      <c r="E84" s="6" t="str">
        <f t="shared" si="4"/>
        <v>LhTBWdsMNNRgNcgDWsDNcVSfQqJGFSFJqSSddQGSJF</v>
      </c>
      <c r="F84" s="6" t="str">
        <f t="shared" si="5"/>
        <v>HNgchHcWDRNhTNMWwtPrtZZjnHzrnvCz</v>
      </c>
    </row>
    <row r="85">
      <c r="A85" s="4" t="s">
        <v>87</v>
      </c>
      <c r="B85" s="6">
        <f t="shared" si="1"/>
        <v>10</v>
      </c>
      <c r="C85" s="6" t="str">
        <f t="shared" si="2"/>
        <v>j</v>
      </c>
      <c r="D85" s="6" t="str">
        <f t="shared" si="3"/>
        <v>djhnzRghMMVCBfhh</v>
      </c>
      <c r="E85" s="6" t="str">
        <f t="shared" si="4"/>
        <v>qjQTrTPQJCDDqBDJ</v>
      </c>
      <c r="F85" s="6" t="str">
        <f t="shared" si="5"/>
        <v>LQvGrLjTHLjNNPPTpQgtztSmmbFgmgLbFnmL</v>
      </c>
    </row>
    <row r="86">
      <c r="A86" s="4" t="s">
        <v>88</v>
      </c>
      <c r="B86" s="6">
        <f t="shared" si="1"/>
        <v>38</v>
      </c>
      <c r="C86" s="6" t="str">
        <f t="shared" si="2"/>
        <v>L</v>
      </c>
      <c r="D86" s="6" t="str">
        <f t="shared" si="3"/>
        <v>FRDNFBBRRVFFmbLZHPZBZvvH</v>
      </c>
      <c r="E86" s="6" t="str">
        <f t="shared" si="4"/>
        <v>QnhgMllglJTdGgJnhLQQJpZpvwZHpwsPTwpbsZHmsH</v>
      </c>
      <c r="F86" s="6" t="str">
        <f t="shared" si="5"/>
        <v>lnhnQGrMgthMlntlGfQhgWWcRSDcVCrLWzRSrRFDRN</v>
      </c>
    </row>
    <row r="87">
      <c r="A87" s="4" t="s">
        <v>89</v>
      </c>
      <c r="B87" s="6">
        <f t="shared" si="1"/>
        <v>38</v>
      </c>
      <c r="C87" s="6" t="str">
        <f t="shared" si="2"/>
        <v>L</v>
      </c>
      <c r="D87" s="6" t="str">
        <f t="shared" si="3"/>
        <v>PqrrrRnPBbrVhVqFrFVRPVhZLvNSNvLZcQvtJfRvNScJNJ</v>
      </c>
      <c r="E87" s="6" t="str">
        <f t="shared" si="4"/>
        <v>dDzWwwCTmmdwdddpDLWQZMSSMfSJtcWJfQSQZN</v>
      </c>
      <c r="F87" s="6" t="str">
        <f t="shared" si="5"/>
        <v>CCwmTdjsClVjFjnLBl</v>
      </c>
    </row>
    <row r="88">
      <c r="A88" s="4" t="s">
        <v>90</v>
      </c>
      <c r="B88" s="6">
        <f t="shared" si="1"/>
        <v>43</v>
      </c>
      <c r="C88" s="6" t="str">
        <f t="shared" si="2"/>
        <v>Q</v>
      </c>
      <c r="D88" s="6" t="str">
        <f t="shared" si="3"/>
        <v>srjCvjPmQVlPjFPmQmPrdHHZhvHZDqHhDDwHHqfB</v>
      </c>
      <c r="E88" s="6" t="str">
        <f t="shared" si="4"/>
        <v>pLcnJQNQMZpqZDDZ</v>
      </c>
      <c r="F88" s="6" t="str">
        <f t="shared" si="5"/>
        <v>WNRbtNJgRPjjQVmz</v>
      </c>
    </row>
    <row r="89">
      <c r="A89" s="4" t="s">
        <v>91</v>
      </c>
      <c r="B89" s="6">
        <f t="shared" si="1"/>
        <v>44</v>
      </c>
      <c r="C89" s="6" t="str">
        <f t="shared" si="2"/>
        <v>R</v>
      </c>
      <c r="D89" s="6" t="str">
        <f t="shared" si="3"/>
        <v>NJJRmjmJbbJfqSVMNHFCSFzLLlrLLrFHTz</v>
      </c>
      <c r="E89" s="6" t="str">
        <f t="shared" si="4"/>
        <v>QvnsQGvBwWwQvgRHlGGDFPFCGlrR</v>
      </c>
      <c r="F89" s="6" t="str">
        <f t="shared" si="5"/>
        <v>QhvwBvBctBccZWZNRNmVfjpmjJjb</v>
      </c>
    </row>
    <row r="90">
      <c r="A90" s="4" t="s">
        <v>92</v>
      </c>
      <c r="B90" s="6">
        <f t="shared" si="1"/>
        <v>13</v>
      </c>
      <c r="C90" s="6" t="str">
        <f t="shared" si="2"/>
        <v>m</v>
      </c>
      <c r="D90" s="6" t="str">
        <f t="shared" si="3"/>
        <v>RMmGGMLRRCFmRPPfGFpGPFPJWZQWctrtlQvZvltfrQWcWWBq</v>
      </c>
      <c r="E90" s="6" t="str">
        <f t="shared" si="4"/>
        <v>gggwjjbjwwbZtwZBBcmQQv</v>
      </c>
      <c r="F90" s="6" t="str">
        <f t="shared" si="5"/>
        <v>SdNbDDVSgPMFmPzdMm</v>
      </c>
    </row>
    <row r="91">
      <c r="A91" s="4" t="s">
        <v>93</v>
      </c>
      <c r="B91" s="6">
        <f t="shared" si="1"/>
        <v>2</v>
      </c>
      <c r="C91" s="6" t="str">
        <f t="shared" si="2"/>
        <v>b</v>
      </c>
      <c r="D91" s="6" t="str">
        <f t="shared" si="3"/>
        <v>nZhnNZDnZPmZPWbppPpMlvRlzvrtMmRtqRzRfq</v>
      </c>
      <c r="E91" s="6" t="str">
        <f t="shared" si="4"/>
        <v>HcFwsCQLVQwFwLtLbvtzrlrLtt</v>
      </c>
      <c r="F91" s="6" t="str">
        <f t="shared" si="5"/>
        <v>GsgCFCgCQHHCVHsFQHcFdDPDbJDZTpZDbWJPNWWZDd</v>
      </c>
    </row>
    <row r="92">
      <c r="A92" s="4" t="s">
        <v>94</v>
      </c>
      <c r="B92" s="6">
        <f t="shared" si="1"/>
        <v>22</v>
      </c>
      <c r="C92" s="6" t="str">
        <f t="shared" si="2"/>
        <v>v</v>
      </c>
      <c r="D92" s="6" t="str">
        <f t="shared" si="3"/>
        <v>BBrBrGlGpgGjsNhlBlpBwpfSwZJdQwfcZwvSQnnn</v>
      </c>
      <c r="E92" s="6" t="str">
        <f t="shared" si="4"/>
        <v>LvWvHLmmVJQQHfQH</v>
      </c>
      <c r="F92" s="6" t="str">
        <f t="shared" si="5"/>
        <v>RPLRMvqFTbRTjGBhjNFsslls</v>
      </c>
    </row>
    <row r="93">
      <c r="A93" s="4" t="s">
        <v>95</v>
      </c>
      <c r="B93" s="6">
        <f t="shared" si="1"/>
        <v>2</v>
      </c>
      <c r="C93" s="6" t="str">
        <f t="shared" si="2"/>
        <v>b</v>
      </c>
      <c r="D93" s="6" t="str">
        <f t="shared" si="3"/>
        <v>cNZZZmZDcDDJmhzzrrlHtSbvgjSvgfPSWvPfjShv</v>
      </c>
      <c r="E93" s="6" t="str">
        <f t="shared" si="4"/>
        <v>VBwnndnVCqbqpRRpnspnqRWtGgWSSgvFBSGGSWgtGGSP</v>
      </c>
      <c r="F93" s="6" t="str">
        <f t="shared" si="5"/>
        <v>LqCMnTLVRwCRCpRLpbHDNzMMNcmmHNHQJQ</v>
      </c>
    </row>
    <row r="94">
      <c r="A94" s="4" t="s">
        <v>96</v>
      </c>
      <c r="B94" s="6">
        <f t="shared" si="1"/>
        <v>22</v>
      </c>
      <c r="C94" s="6" t="str">
        <f t="shared" si="2"/>
        <v>v</v>
      </c>
      <c r="D94" s="6" t="str">
        <f t="shared" si="3"/>
        <v>MMqDtnVnBlHtZvtB</v>
      </c>
      <c r="E94" s="6" t="str">
        <f t="shared" si="4"/>
        <v>WLWrWgdWwdrLCTFCwLlbbsJsJQsbQlQzlvrB</v>
      </c>
      <c r="F94" s="6" t="str">
        <f t="shared" si="5"/>
        <v>jFSvTdjfnfRmVcRR</v>
      </c>
    </row>
    <row r="95">
      <c r="A95" s="4" t="s">
        <v>97</v>
      </c>
      <c r="B95" s="6">
        <f t="shared" si="1"/>
        <v>6</v>
      </c>
      <c r="C95" s="6" t="str">
        <f t="shared" si="2"/>
        <v>f</v>
      </c>
      <c r="D95" s="6" t="str">
        <f t="shared" si="3"/>
        <v>ZLGqnvnqLzvbGRMfcRpwMpdV</v>
      </c>
      <c r="E95" s="6" t="str">
        <f t="shared" si="4"/>
        <v>fgfNNfgHHjVmRcVdgM</v>
      </c>
      <c r="F95" s="6" t="str">
        <f t="shared" si="5"/>
        <v>HsWDCDfCQCZBBZnvWtLq</v>
      </c>
    </row>
    <row r="96">
      <c r="A96" s="4" t="s">
        <v>98</v>
      </c>
      <c r="B96" s="6">
        <f t="shared" si="1"/>
        <v>13</v>
      </c>
      <c r="C96" s="6" t="str">
        <f t="shared" si="2"/>
        <v>m</v>
      </c>
      <c r="D96" s="6" t="str">
        <f t="shared" si="3"/>
        <v>bTZjqflqZhcrlczGzppGNgjmFNnp</v>
      </c>
      <c r="E96" s="6" t="str">
        <f t="shared" si="4"/>
        <v>PmmRSWWDMBQVNpWFznGF</v>
      </c>
      <c r="F96" s="6" t="str">
        <f t="shared" si="5"/>
        <v>SStRBDSCCSSSwPBwBDBwPmZhZlfZhqHTsTfltHHZfsHH</v>
      </c>
    </row>
    <row r="97">
      <c r="A97" s="4" t="s">
        <v>99</v>
      </c>
      <c r="B97" s="6">
        <f t="shared" si="1"/>
        <v>26</v>
      </c>
      <c r="C97" s="6" t="str">
        <f t="shared" si="2"/>
        <v>z</v>
      </c>
      <c r="D97" s="6" t="str">
        <f t="shared" si="3"/>
        <v>GbNbsSptQGqsdJCzsddcgzzv</v>
      </c>
      <c r="E97" s="6" t="str">
        <f t="shared" si="4"/>
        <v>DHRRnmWWmZnmRhllnHnnnMLvvLgcTVvjVhCTvgzcJgLj</v>
      </c>
      <c r="F97" s="6" t="str">
        <f t="shared" si="5"/>
        <v>RnWMlDZRlnHlmHWBFwGQqNGGPNQzPGqFwz</v>
      </c>
    </row>
    <row r="98">
      <c r="A98" s="4" t="s">
        <v>100</v>
      </c>
      <c r="B98" s="6">
        <f t="shared" si="1"/>
        <v>46</v>
      </c>
      <c r="C98" s="6" t="str">
        <f t="shared" si="2"/>
        <v>T</v>
      </c>
      <c r="D98" s="6" t="str">
        <f t="shared" si="3"/>
        <v>vSGvHpJnBLbGHBNCgfDzzChDgbCfzT</v>
      </c>
      <c r="E98" s="6" t="str">
        <f t="shared" si="4"/>
        <v>wFRslqmqTRgggQghPmQf</v>
      </c>
      <c r="F98" s="6" t="str">
        <f t="shared" si="5"/>
        <v>qjRFMjWqNNMMGHTL</v>
      </c>
    </row>
    <row r="99">
      <c r="A99" s="4" t="s">
        <v>101</v>
      </c>
      <c r="B99" s="6">
        <f t="shared" si="1"/>
        <v>40</v>
      </c>
      <c r="C99" s="6" t="str">
        <f t="shared" si="2"/>
        <v>N</v>
      </c>
      <c r="D99" s="6" t="str">
        <f t="shared" si="3"/>
        <v>fWGcQGGSRFQZhttZJfSSJflDDrwdClljVrNDdrdCFBCr</v>
      </c>
      <c r="E99" s="6" t="str">
        <f t="shared" si="4"/>
        <v>MTgvLLPPnHzMbDwdlNbMBwMM</v>
      </c>
      <c r="F99" s="6" t="str">
        <f t="shared" si="5"/>
        <v>mnTvnnPTcNmmJJWN</v>
      </c>
    </row>
    <row r="100">
      <c r="A100" s="4" t="s">
        <v>102</v>
      </c>
      <c r="B100" s="6">
        <f t="shared" si="1"/>
        <v>48</v>
      </c>
      <c r="C100" s="6" t="str">
        <f t="shared" si="2"/>
        <v>V</v>
      </c>
      <c r="D100" s="6" t="str">
        <f t="shared" si="3"/>
        <v>qqbbQQnbWrqGgnWqvZpVzMCZjCgfjZCSVM</v>
      </c>
      <c r="E100" s="6" t="str">
        <f t="shared" si="4"/>
        <v>ldcmDPDhmlFBHPDddLBVFDHLppZpjSCjjNfwNMwCpSMwhCMp</v>
      </c>
      <c r="F100" s="6" t="str">
        <f t="shared" si="5"/>
        <v>FtDdsHPcHmdHVPLtHsdtBHQnsbvnTRRTRsRRqbqvqWnJ</v>
      </c>
    </row>
    <row r="101">
      <c r="A101" s="4" t="s">
        <v>103</v>
      </c>
      <c r="B101" s="6">
        <f t="shared" si="1"/>
        <v>7</v>
      </c>
      <c r="C101" s="6" t="str">
        <f t="shared" si="2"/>
        <v>g</v>
      </c>
      <c r="D101" s="6" t="str">
        <f t="shared" si="3"/>
        <v>hhtBtPrgbbhhgjZjjCCHHNpNDHpffHWCvr</v>
      </c>
      <c r="E101" s="6" t="str">
        <f t="shared" si="4"/>
        <v>LGFLVwswsJMSgFwMMpddSvpHCCdDdvCpvm</v>
      </c>
      <c r="F101" s="6" t="str">
        <f t="shared" si="5"/>
        <v>sGsFsQLsVsLFnnFTJQthjcjQqhRcBZZtRg</v>
      </c>
    </row>
    <row r="102">
      <c r="A102" s="4" t="s">
        <v>104</v>
      </c>
      <c r="B102" s="6">
        <f>SUM(B2:B101)</f>
        <v>2752</v>
      </c>
      <c r="D102" s="6" t="str">
        <f t="shared" si="3"/>
        <v/>
      </c>
      <c r="F102" s="6" t="str">
        <f t="shared" si="5"/>
        <v/>
      </c>
    </row>
    <row r="103">
      <c r="A103" s="4" t="s">
        <v>105</v>
      </c>
      <c r="F103" s="6" t="str">
        <f t="shared" si="5"/>
        <v/>
      </c>
    </row>
    <row r="104">
      <c r="A104" s="4" t="s">
        <v>106</v>
      </c>
      <c r="F104" s="6" t="str">
        <f t="shared" si="5"/>
        <v/>
      </c>
    </row>
    <row r="105">
      <c r="A105" s="4" t="s">
        <v>107</v>
      </c>
      <c r="F105" s="6" t="str">
        <f t="shared" si="5"/>
        <v/>
      </c>
    </row>
    <row r="106">
      <c r="A106" s="4" t="s">
        <v>108</v>
      </c>
      <c r="F106" s="6" t="str">
        <f t="shared" si="5"/>
        <v/>
      </c>
    </row>
    <row r="107">
      <c r="A107" s="4" t="s">
        <v>109</v>
      </c>
    </row>
    <row r="108">
      <c r="A108" s="4" t="s">
        <v>110</v>
      </c>
    </row>
    <row r="109">
      <c r="A109" s="4" t="s">
        <v>111</v>
      </c>
    </row>
    <row r="110">
      <c r="A110" s="4" t="s">
        <v>112</v>
      </c>
    </row>
    <row r="111">
      <c r="A111" s="4" t="s">
        <v>113</v>
      </c>
    </row>
    <row r="112">
      <c r="A112" s="4" t="s">
        <v>114</v>
      </c>
    </row>
    <row r="113">
      <c r="A113" s="4" t="s">
        <v>115</v>
      </c>
    </row>
    <row r="114">
      <c r="A114" s="4" t="s">
        <v>116</v>
      </c>
    </row>
    <row r="115">
      <c r="A115" s="4" t="s">
        <v>117</v>
      </c>
    </row>
    <row r="116">
      <c r="A116" s="4" t="s">
        <v>118</v>
      </c>
    </row>
    <row r="117">
      <c r="A117" s="4" t="s">
        <v>119</v>
      </c>
    </row>
    <row r="118">
      <c r="A118" s="4" t="s">
        <v>120</v>
      </c>
    </row>
    <row r="119">
      <c r="A119" s="4" t="s">
        <v>121</v>
      </c>
    </row>
    <row r="120">
      <c r="A120" s="4" t="s">
        <v>122</v>
      </c>
    </row>
    <row r="121">
      <c r="A121" s="4" t="s">
        <v>123</v>
      </c>
    </row>
    <row r="122">
      <c r="A122" s="4" t="s">
        <v>124</v>
      </c>
    </row>
    <row r="123">
      <c r="A123" s="4" t="s">
        <v>125</v>
      </c>
    </row>
    <row r="124">
      <c r="A124" s="4" t="s">
        <v>126</v>
      </c>
    </row>
    <row r="125">
      <c r="A125" s="4" t="s">
        <v>127</v>
      </c>
    </row>
    <row r="126">
      <c r="A126" s="4" t="s">
        <v>128</v>
      </c>
    </row>
    <row r="127">
      <c r="A127" s="4" t="s">
        <v>129</v>
      </c>
    </row>
    <row r="128">
      <c r="A128" s="4" t="s">
        <v>130</v>
      </c>
    </row>
    <row r="129">
      <c r="A129" s="4" t="s">
        <v>131</v>
      </c>
    </row>
    <row r="130">
      <c r="A130" s="4" t="s">
        <v>132</v>
      </c>
    </row>
    <row r="131">
      <c r="A131" s="4" t="s">
        <v>133</v>
      </c>
    </row>
    <row r="132">
      <c r="A132" s="4" t="s">
        <v>134</v>
      </c>
    </row>
    <row r="133">
      <c r="A133" s="4" t="s">
        <v>135</v>
      </c>
    </row>
    <row r="134">
      <c r="A134" s="4" t="s">
        <v>136</v>
      </c>
    </row>
    <row r="135">
      <c r="A135" s="4" t="s">
        <v>137</v>
      </c>
    </row>
    <row r="136">
      <c r="A136" s="4" t="s">
        <v>138</v>
      </c>
    </row>
    <row r="137">
      <c r="A137" s="4" t="s">
        <v>139</v>
      </c>
    </row>
    <row r="138">
      <c r="A138" s="4" t="s">
        <v>140</v>
      </c>
    </row>
    <row r="139">
      <c r="A139" s="4" t="s">
        <v>141</v>
      </c>
    </row>
    <row r="140">
      <c r="A140" s="4" t="s">
        <v>142</v>
      </c>
    </row>
    <row r="141">
      <c r="A141" s="4" t="s">
        <v>143</v>
      </c>
    </row>
    <row r="142">
      <c r="A142" s="4" t="s">
        <v>144</v>
      </c>
    </row>
    <row r="143">
      <c r="A143" s="4" t="s">
        <v>145</v>
      </c>
    </row>
    <row r="144">
      <c r="A144" s="4" t="s">
        <v>146</v>
      </c>
    </row>
    <row r="145">
      <c r="A145" s="4" t="s">
        <v>147</v>
      </c>
    </row>
    <row r="146">
      <c r="A146" s="4" t="s">
        <v>148</v>
      </c>
    </row>
    <row r="147">
      <c r="A147" s="4" t="s">
        <v>149</v>
      </c>
    </row>
    <row r="148">
      <c r="A148" s="4" t="s">
        <v>150</v>
      </c>
    </row>
    <row r="149">
      <c r="A149" s="4" t="s">
        <v>151</v>
      </c>
    </row>
    <row r="150">
      <c r="A150" s="4" t="s">
        <v>152</v>
      </c>
    </row>
    <row r="151">
      <c r="A151" s="4" t="s">
        <v>153</v>
      </c>
    </row>
    <row r="152">
      <c r="A152" s="4" t="s">
        <v>154</v>
      </c>
    </row>
    <row r="153">
      <c r="A153" s="4" t="s">
        <v>155</v>
      </c>
    </row>
    <row r="154">
      <c r="A154" s="4" t="s">
        <v>156</v>
      </c>
    </row>
    <row r="155">
      <c r="A155" s="4" t="s">
        <v>157</v>
      </c>
    </row>
    <row r="156">
      <c r="A156" s="4" t="s">
        <v>158</v>
      </c>
    </row>
    <row r="157">
      <c r="A157" s="4" t="s">
        <v>159</v>
      </c>
    </row>
    <row r="158">
      <c r="A158" s="4" t="s">
        <v>160</v>
      </c>
    </row>
    <row r="159">
      <c r="A159" s="4" t="s">
        <v>161</v>
      </c>
    </row>
    <row r="160">
      <c r="A160" s="4" t="s">
        <v>162</v>
      </c>
    </row>
    <row r="161">
      <c r="A161" s="4" t="s">
        <v>163</v>
      </c>
    </row>
    <row r="162">
      <c r="A162" s="4" t="s">
        <v>164</v>
      </c>
    </row>
    <row r="163">
      <c r="A163" s="4" t="s">
        <v>165</v>
      </c>
    </row>
    <row r="164">
      <c r="A164" s="4" t="s">
        <v>166</v>
      </c>
    </row>
    <row r="165">
      <c r="A165" s="4" t="s">
        <v>167</v>
      </c>
    </row>
    <row r="166">
      <c r="A166" s="4" t="s">
        <v>168</v>
      </c>
    </row>
    <row r="167">
      <c r="A167" s="4" t="s">
        <v>169</v>
      </c>
    </row>
    <row r="168">
      <c r="A168" s="4" t="s">
        <v>170</v>
      </c>
    </row>
    <row r="169">
      <c r="A169" s="4" t="s">
        <v>171</v>
      </c>
    </row>
    <row r="170">
      <c r="A170" s="4" t="s">
        <v>172</v>
      </c>
    </row>
    <row r="171">
      <c r="A171" s="4" t="s">
        <v>173</v>
      </c>
    </row>
    <row r="172">
      <c r="A172" s="4" t="s">
        <v>174</v>
      </c>
    </row>
    <row r="173">
      <c r="A173" s="4" t="s">
        <v>175</v>
      </c>
    </row>
    <row r="174">
      <c r="A174" s="4" t="s">
        <v>176</v>
      </c>
    </row>
    <row r="175">
      <c r="A175" s="4" t="s">
        <v>177</v>
      </c>
    </row>
    <row r="176">
      <c r="A176" s="4" t="s">
        <v>178</v>
      </c>
    </row>
    <row r="177">
      <c r="A177" s="4" t="s">
        <v>179</v>
      </c>
    </row>
    <row r="178">
      <c r="A178" s="4" t="s">
        <v>180</v>
      </c>
    </row>
    <row r="179">
      <c r="A179" s="4" t="s">
        <v>181</v>
      </c>
    </row>
    <row r="180">
      <c r="A180" s="4" t="s">
        <v>182</v>
      </c>
    </row>
    <row r="181">
      <c r="A181" s="4" t="s">
        <v>183</v>
      </c>
    </row>
    <row r="182">
      <c r="A182" s="4" t="s">
        <v>184</v>
      </c>
    </row>
    <row r="183">
      <c r="A183" s="4" t="s">
        <v>185</v>
      </c>
    </row>
    <row r="184">
      <c r="A184" s="4" t="s">
        <v>186</v>
      </c>
    </row>
    <row r="185">
      <c r="A185" s="4" t="s">
        <v>187</v>
      </c>
    </row>
    <row r="186">
      <c r="A186" s="4" t="s">
        <v>188</v>
      </c>
    </row>
    <row r="187">
      <c r="A187" s="4" t="s">
        <v>189</v>
      </c>
    </row>
    <row r="188">
      <c r="A188" s="4" t="s">
        <v>190</v>
      </c>
    </row>
    <row r="189">
      <c r="A189" s="4" t="s">
        <v>191</v>
      </c>
    </row>
    <row r="190">
      <c r="A190" s="4" t="s">
        <v>192</v>
      </c>
    </row>
    <row r="191">
      <c r="A191" s="4" t="s">
        <v>193</v>
      </c>
    </row>
    <row r="192">
      <c r="A192" s="4" t="s">
        <v>194</v>
      </c>
    </row>
    <row r="193">
      <c r="A193" s="4" t="s">
        <v>195</v>
      </c>
    </row>
    <row r="194">
      <c r="A194" s="4" t="s">
        <v>196</v>
      </c>
    </row>
    <row r="195">
      <c r="A195" s="4" t="s">
        <v>197</v>
      </c>
    </row>
    <row r="196">
      <c r="A196" s="4" t="s">
        <v>198</v>
      </c>
    </row>
    <row r="197">
      <c r="A197" s="4" t="s">
        <v>199</v>
      </c>
    </row>
    <row r="198">
      <c r="A198" s="4" t="s">
        <v>200</v>
      </c>
    </row>
    <row r="199">
      <c r="A199" s="4" t="s">
        <v>201</v>
      </c>
    </row>
    <row r="200">
      <c r="A200" s="4" t="s">
        <v>202</v>
      </c>
    </row>
    <row r="201">
      <c r="A201" s="4" t="s">
        <v>203</v>
      </c>
    </row>
    <row r="202">
      <c r="A202" s="4" t="s">
        <v>204</v>
      </c>
    </row>
    <row r="203">
      <c r="A203" s="4" t="s">
        <v>205</v>
      </c>
    </row>
    <row r="204">
      <c r="A204" s="4" t="s">
        <v>206</v>
      </c>
    </row>
    <row r="205">
      <c r="A205" s="4" t="s">
        <v>207</v>
      </c>
    </row>
    <row r="206">
      <c r="A206" s="4" t="s">
        <v>208</v>
      </c>
    </row>
    <row r="207">
      <c r="A207" s="4" t="s">
        <v>209</v>
      </c>
    </row>
    <row r="208">
      <c r="A208" s="4" t="s">
        <v>210</v>
      </c>
    </row>
    <row r="209">
      <c r="A209" s="4" t="s">
        <v>211</v>
      </c>
    </row>
    <row r="210">
      <c r="A210" s="4" t="s">
        <v>212</v>
      </c>
    </row>
    <row r="211">
      <c r="A211" s="4" t="s">
        <v>213</v>
      </c>
    </row>
    <row r="212">
      <c r="A212" s="4" t="s">
        <v>214</v>
      </c>
    </row>
    <row r="213">
      <c r="A213" s="4" t="s">
        <v>215</v>
      </c>
    </row>
    <row r="214">
      <c r="A214" s="4" t="s">
        <v>216</v>
      </c>
    </row>
    <row r="215">
      <c r="A215" s="4" t="s">
        <v>217</v>
      </c>
    </row>
    <row r="216">
      <c r="A216" s="4" t="s">
        <v>218</v>
      </c>
    </row>
    <row r="217">
      <c r="A217" s="4" t="s">
        <v>219</v>
      </c>
    </row>
    <row r="218">
      <c r="A218" s="4" t="s">
        <v>220</v>
      </c>
    </row>
    <row r="219">
      <c r="A219" s="4" t="s">
        <v>221</v>
      </c>
    </row>
    <row r="220">
      <c r="A220" s="4" t="s">
        <v>222</v>
      </c>
    </row>
    <row r="221">
      <c r="A221" s="4" t="s">
        <v>223</v>
      </c>
    </row>
    <row r="222">
      <c r="A222" s="4" t="s">
        <v>224</v>
      </c>
    </row>
    <row r="223">
      <c r="A223" s="4" t="s">
        <v>225</v>
      </c>
    </row>
    <row r="224">
      <c r="A224" s="4" t="s">
        <v>226</v>
      </c>
    </row>
    <row r="225">
      <c r="A225" s="4" t="s">
        <v>227</v>
      </c>
    </row>
    <row r="226">
      <c r="A226" s="4" t="s">
        <v>228</v>
      </c>
    </row>
    <row r="227">
      <c r="A227" s="4" t="s">
        <v>229</v>
      </c>
    </row>
    <row r="228">
      <c r="A228" s="4" t="s">
        <v>230</v>
      </c>
    </row>
    <row r="229">
      <c r="A229" s="4" t="s">
        <v>231</v>
      </c>
    </row>
    <row r="230">
      <c r="A230" s="4" t="s">
        <v>232</v>
      </c>
    </row>
    <row r="231">
      <c r="A231" s="4" t="s">
        <v>233</v>
      </c>
    </row>
    <row r="232">
      <c r="A232" s="4" t="s">
        <v>234</v>
      </c>
    </row>
    <row r="233">
      <c r="A233" s="4" t="s">
        <v>235</v>
      </c>
    </row>
    <row r="234">
      <c r="A234" s="4" t="s">
        <v>236</v>
      </c>
    </row>
    <row r="235">
      <c r="A235" s="4" t="s">
        <v>237</v>
      </c>
    </row>
    <row r="236">
      <c r="A236" s="4" t="s">
        <v>238</v>
      </c>
    </row>
    <row r="237">
      <c r="A237" s="4" t="s">
        <v>239</v>
      </c>
    </row>
    <row r="238">
      <c r="A238" s="4" t="s">
        <v>240</v>
      </c>
    </row>
    <row r="239">
      <c r="A239" s="4" t="s">
        <v>241</v>
      </c>
    </row>
    <row r="240">
      <c r="A240" s="4" t="s">
        <v>242</v>
      </c>
    </row>
    <row r="241">
      <c r="A241" s="4" t="s">
        <v>243</v>
      </c>
    </row>
    <row r="242">
      <c r="A242" s="4" t="s">
        <v>244</v>
      </c>
    </row>
    <row r="243">
      <c r="A243" s="4" t="s">
        <v>245</v>
      </c>
    </row>
    <row r="244">
      <c r="A244" s="4" t="s">
        <v>246</v>
      </c>
    </row>
    <row r="245">
      <c r="A245" s="4" t="s">
        <v>247</v>
      </c>
    </row>
    <row r="246">
      <c r="A246" s="4" t="s">
        <v>248</v>
      </c>
    </row>
    <row r="247">
      <c r="A247" s="4" t="s">
        <v>249</v>
      </c>
    </row>
    <row r="248">
      <c r="A248" s="4" t="s">
        <v>250</v>
      </c>
    </row>
    <row r="249">
      <c r="A249" s="4" t="s">
        <v>251</v>
      </c>
    </row>
    <row r="250">
      <c r="A250" s="4" t="s">
        <v>252</v>
      </c>
    </row>
    <row r="251">
      <c r="A251" s="4" t="s">
        <v>253</v>
      </c>
    </row>
    <row r="252">
      <c r="A252" s="4" t="s">
        <v>254</v>
      </c>
    </row>
    <row r="253">
      <c r="A253" s="4" t="s">
        <v>255</v>
      </c>
    </row>
    <row r="254">
      <c r="A254" s="4" t="s">
        <v>256</v>
      </c>
    </row>
    <row r="255">
      <c r="A255" s="4" t="s">
        <v>257</v>
      </c>
    </row>
    <row r="256">
      <c r="A256" s="4" t="s">
        <v>258</v>
      </c>
    </row>
    <row r="257">
      <c r="A257" s="4" t="s">
        <v>259</v>
      </c>
    </row>
    <row r="258">
      <c r="A258" s="4" t="s">
        <v>260</v>
      </c>
    </row>
    <row r="259">
      <c r="A259" s="4" t="s">
        <v>261</v>
      </c>
    </row>
    <row r="260">
      <c r="A260" s="4" t="s">
        <v>262</v>
      </c>
    </row>
    <row r="261">
      <c r="A261" s="4" t="s">
        <v>263</v>
      </c>
    </row>
    <row r="262">
      <c r="A262" s="4" t="s">
        <v>264</v>
      </c>
    </row>
    <row r="263">
      <c r="A263" s="4" t="s">
        <v>265</v>
      </c>
    </row>
    <row r="264">
      <c r="A264" s="4" t="s">
        <v>266</v>
      </c>
    </row>
    <row r="265">
      <c r="A265" s="4" t="s">
        <v>267</v>
      </c>
    </row>
    <row r="266">
      <c r="A266" s="4" t="s">
        <v>268</v>
      </c>
    </row>
    <row r="267">
      <c r="A267" s="4" t="s">
        <v>269</v>
      </c>
    </row>
    <row r="268">
      <c r="A268" s="4" t="s">
        <v>270</v>
      </c>
    </row>
    <row r="269">
      <c r="A269" s="4" t="s">
        <v>271</v>
      </c>
    </row>
    <row r="270">
      <c r="A270" s="4" t="s">
        <v>272</v>
      </c>
    </row>
    <row r="271">
      <c r="A271" s="4" t="s">
        <v>273</v>
      </c>
    </row>
    <row r="272">
      <c r="A272" s="4" t="s">
        <v>274</v>
      </c>
    </row>
    <row r="273">
      <c r="A273" s="4" t="s">
        <v>275</v>
      </c>
    </row>
    <row r="274">
      <c r="A274" s="4" t="s">
        <v>276</v>
      </c>
    </row>
    <row r="275">
      <c r="A275" s="4" t="s">
        <v>277</v>
      </c>
    </row>
    <row r="276">
      <c r="A276" s="4" t="s">
        <v>278</v>
      </c>
    </row>
    <row r="277">
      <c r="A277" s="4" t="s">
        <v>279</v>
      </c>
    </row>
    <row r="278">
      <c r="A278" s="4" t="s">
        <v>280</v>
      </c>
    </row>
    <row r="279">
      <c r="A279" s="4" t="s">
        <v>281</v>
      </c>
    </row>
    <row r="280">
      <c r="A280" s="4" t="s">
        <v>282</v>
      </c>
    </row>
    <row r="281">
      <c r="A281" s="4" t="s">
        <v>283</v>
      </c>
    </row>
    <row r="282">
      <c r="A282" s="4" t="s">
        <v>284</v>
      </c>
    </row>
    <row r="283">
      <c r="A283" s="4" t="s">
        <v>285</v>
      </c>
    </row>
    <row r="284">
      <c r="A284" s="4" t="s">
        <v>286</v>
      </c>
    </row>
    <row r="285">
      <c r="A285" s="4" t="s">
        <v>287</v>
      </c>
    </row>
    <row r="286">
      <c r="A286" s="4" t="s">
        <v>288</v>
      </c>
    </row>
    <row r="287">
      <c r="A287" s="4" t="s">
        <v>289</v>
      </c>
    </row>
    <row r="288">
      <c r="A288" s="4" t="s">
        <v>290</v>
      </c>
    </row>
    <row r="289">
      <c r="A289" s="4" t="s">
        <v>291</v>
      </c>
    </row>
    <row r="290">
      <c r="A290" s="4" t="s">
        <v>292</v>
      </c>
    </row>
    <row r="291">
      <c r="A291" s="4" t="s">
        <v>293</v>
      </c>
    </row>
    <row r="292">
      <c r="A292" s="4" t="s">
        <v>294</v>
      </c>
    </row>
    <row r="293">
      <c r="A293" s="4" t="s">
        <v>295</v>
      </c>
    </row>
    <row r="294">
      <c r="A294" s="4" t="s">
        <v>296</v>
      </c>
    </row>
    <row r="295">
      <c r="A295" s="4" t="s">
        <v>297</v>
      </c>
    </row>
    <row r="296">
      <c r="A296" s="4" t="s">
        <v>298</v>
      </c>
    </row>
    <row r="297">
      <c r="A297" s="4" t="s">
        <v>299</v>
      </c>
    </row>
    <row r="298">
      <c r="A298" s="4" t="s">
        <v>300</v>
      </c>
    </row>
    <row r="299">
      <c r="A299" s="4" t="s">
        <v>301</v>
      </c>
    </row>
    <row r="300">
      <c r="A300" s="4" t="s">
        <v>302</v>
      </c>
    </row>
    <row r="301">
      <c r="A301" s="4" t="s">
        <v>303</v>
      </c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  <row r="1000">
      <c r="A1000" s="7"/>
    </row>
    <row r="1001">
      <c r="A1001" s="7"/>
    </row>
  </sheetData>
  <customSheetViews>
    <customSheetView guid="{B87981B3-CD40-4DD5-8B8B-18E0662A1439}" filter="1" showAutoFilter="1">
      <autoFilter ref="$A$1:$A$1001"/>
    </customSheetView>
  </customSheetViews>
  <drawing r:id="rId1"/>
</worksheet>
</file>