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O:\course\OS\ex\"/>
    </mc:Choice>
  </mc:AlternateContent>
  <xr:revisionPtr revIDLastSave="0" documentId="10_ncr:8100000_{5D19C66C-C5AD-43FA-8D13-7D38D56B828E}" xr6:coauthVersionLast="34" xr6:coauthVersionMax="34" xr10:uidLastSave="{00000000-0000-0000-0000-000000000000}"/>
  <bookViews>
    <workbookView minimized="1" xWindow="360" yWindow="135" windowWidth="28035" windowHeight="12300" activeTab="2" xr2:uid="{00000000-000D-0000-FFFF-FFFF00000000}"/>
  </bookViews>
  <sheets>
    <sheet name="FCFS" sheetId="2" r:id="rId1"/>
    <sheet name="SSTF" sheetId="4" r:id="rId2"/>
    <sheet name="SCAN" sheetId="5" r:id="rId3"/>
  </sheets>
  <definedNames>
    <definedName name="_xlnm._FilterDatabase" localSheetId="2" hidden="1">SCAN!$A$9:$E$9</definedName>
    <definedName name="_xlnm._FilterDatabase" localSheetId="1" hidden="1">SSTF!$A$6:$E$6</definedName>
  </definedNames>
  <calcPr calcId="162913"/>
</workbook>
</file>

<file path=xl/calcChain.xml><?xml version="1.0" encoding="utf-8"?>
<calcChain xmlns="http://schemas.openxmlformats.org/spreadsheetml/2006/main">
  <c r="C5" i="5" l="1"/>
  <c r="C13" i="5" s="1"/>
  <c r="D4" i="5" l="1"/>
  <c r="C10" i="5"/>
  <c r="C16" i="5"/>
  <c r="C12" i="5"/>
  <c r="C15" i="5"/>
  <c r="C18" i="5"/>
  <c r="C14" i="5"/>
  <c r="C11" i="5"/>
  <c r="C17" i="5"/>
  <c r="T4" i="4"/>
  <c r="T14" i="4" s="1"/>
  <c r="U14" i="4" s="1"/>
  <c r="S5" i="4"/>
  <c r="Q5" i="4"/>
  <c r="O5" i="4"/>
  <c r="M5" i="4"/>
  <c r="K5" i="4"/>
  <c r="I5" i="4"/>
  <c r="G5" i="4"/>
  <c r="E5" i="4"/>
  <c r="C5" i="4"/>
  <c r="C8" i="4"/>
  <c r="C9" i="4"/>
  <c r="C10" i="4"/>
  <c r="C11" i="4"/>
  <c r="C12" i="4"/>
  <c r="C13" i="4"/>
  <c r="C14" i="4"/>
  <c r="C15" i="4"/>
  <c r="C7" i="4"/>
  <c r="C7" i="5" l="1"/>
  <c r="D6" i="5" s="1"/>
  <c r="T10" i="4"/>
  <c r="U10" i="4" s="1"/>
  <c r="T12" i="4"/>
  <c r="U12" i="4" s="1"/>
  <c r="T7" i="4"/>
  <c r="U7" i="4" s="1"/>
  <c r="T9" i="4"/>
  <c r="U9" i="4" s="1"/>
  <c r="T11" i="4"/>
  <c r="U11" i="4" s="1"/>
  <c r="T13" i="4"/>
  <c r="U13" i="4" s="1"/>
  <c r="T15" i="4"/>
  <c r="U15" i="4" s="1"/>
  <c r="T8" i="4"/>
  <c r="U8" i="4" s="1"/>
  <c r="D4" i="4"/>
  <c r="D10" i="4" s="1"/>
  <c r="E10" i="4" s="1"/>
  <c r="C6" i="2"/>
  <c r="D16" i="5" l="1"/>
  <c r="C8" i="5"/>
  <c r="D10" i="5"/>
  <c r="D13" i="5"/>
  <c r="D12" i="5"/>
  <c r="D14" i="5"/>
  <c r="D17" i="5"/>
  <c r="D11" i="5"/>
  <c r="D15" i="5"/>
  <c r="D18" i="5"/>
  <c r="U5" i="4"/>
  <c r="C7" i="2"/>
  <c r="D8" i="4"/>
  <c r="E8" i="4" s="1"/>
  <c r="D12" i="4"/>
  <c r="E12" i="4" s="1"/>
  <c r="D11" i="4"/>
  <c r="E11" i="4" s="1"/>
  <c r="D14" i="4"/>
  <c r="E14" i="4" s="1"/>
  <c r="D9" i="4"/>
  <c r="E9" i="4" s="1"/>
  <c r="D15" i="4"/>
  <c r="E15" i="4" s="1"/>
  <c r="D7" i="4"/>
  <c r="E7" i="4" s="1"/>
  <c r="D13" i="4"/>
  <c r="E13" i="4" s="1"/>
  <c r="E5" i="5" l="1"/>
  <c r="E16" i="5" s="1"/>
  <c r="E18" i="5"/>
  <c r="C8" i="2"/>
  <c r="C9" i="2" s="1"/>
  <c r="C10" i="2" s="1"/>
  <c r="C11" i="2" s="1"/>
  <c r="C12" i="2" s="1"/>
  <c r="C13" i="2" s="1"/>
  <c r="C14" i="2" s="1"/>
  <c r="E1" i="2"/>
  <c r="E17" i="5" l="1"/>
  <c r="E10" i="5"/>
  <c r="E7" i="5" s="1"/>
  <c r="E14" i="5"/>
  <c r="E12" i="5"/>
  <c r="E13" i="5"/>
  <c r="F4" i="5"/>
  <c r="E15" i="5"/>
  <c r="E11" i="5"/>
  <c r="E2" i="2"/>
  <c r="F4" i="4"/>
  <c r="F15" i="4" s="1"/>
  <c r="G15" i="4" s="1"/>
  <c r="E8" i="5" l="1"/>
  <c r="F6" i="5"/>
  <c r="F10" i="4"/>
  <c r="G10" i="4" s="1"/>
  <c r="F14" i="4"/>
  <c r="G14" i="4" s="1"/>
  <c r="F12" i="4"/>
  <c r="G12" i="4" s="1"/>
  <c r="F7" i="4"/>
  <c r="G7" i="4" s="1"/>
  <c r="F11" i="4"/>
  <c r="G11" i="4" s="1"/>
  <c r="F9" i="4"/>
  <c r="G9" i="4" s="1"/>
  <c r="F13" i="4"/>
  <c r="G13" i="4" s="1"/>
  <c r="F8" i="4"/>
  <c r="G8" i="4" s="1"/>
  <c r="F16" i="5" l="1"/>
  <c r="F17" i="5"/>
  <c r="F12" i="5"/>
  <c r="F18" i="5"/>
  <c r="F15" i="5"/>
  <c r="F14" i="5"/>
  <c r="F11" i="5"/>
  <c r="F13" i="5"/>
  <c r="F10" i="5"/>
  <c r="H4" i="4"/>
  <c r="H13" i="4" s="1"/>
  <c r="I13" i="4" s="1"/>
  <c r="G5" i="5" l="1"/>
  <c r="G10" i="5" s="1"/>
  <c r="H12" i="4"/>
  <c r="I12" i="4" s="1"/>
  <c r="H11" i="4"/>
  <c r="I11" i="4" s="1"/>
  <c r="H10" i="4"/>
  <c r="I10" i="4" s="1"/>
  <c r="H9" i="4"/>
  <c r="I9" i="4" s="1"/>
  <c r="H7" i="4"/>
  <c r="I7" i="4" s="1"/>
  <c r="H8" i="4"/>
  <c r="I8" i="4" s="1"/>
  <c r="H14" i="4"/>
  <c r="I14" i="4" s="1"/>
  <c r="H15" i="4"/>
  <c r="I15" i="4" s="1"/>
  <c r="G14" i="5" l="1"/>
  <c r="G17" i="5"/>
  <c r="G11" i="5"/>
  <c r="G13" i="5"/>
  <c r="G12" i="5"/>
  <c r="H4" i="5"/>
  <c r="G15" i="5"/>
  <c r="G16" i="5"/>
  <c r="G18" i="5"/>
  <c r="J4" i="4"/>
  <c r="G7" i="5" l="1"/>
  <c r="J9" i="4"/>
  <c r="K9" i="4" s="1"/>
  <c r="J14" i="4"/>
  <c r="K14" i="4" s="1"/>
  <c r="J8" i="4"/>
  <c r="K8" i="4" s="1"/>
  <c r="J13" i="4"/>
  <c r="K13" i="4" s="1"/>
  <c r="J7" i="4"/>
  <c r="K7" i="4" s="1"/>
  <c r="J11" i="4"/>
  <c r="K11" i="4" s="1"/>
  <c r="J10" i="4"/>
  <c r="K10" i="4" s="1"/>
  <c r="J15" i="4"/>
  <c r="K15" i="4" s="1"/>
  <c r="J12" i="4"/>
  <c r="K12" i="4" s="1"/>
  <c r="G8" i="5" l="1"/>
  <c r="H6" i="5"/>
  <c r="L4" i="4"/>
  <c r="H16" i="5" l="1"/>
  <c r="H14" i="5"/>
  <c r="H17" i="5"/>
  <c r="H11" i="5"/>
  <c r="H18" i="5"/>
  <c r="H12" i="5"/>
  <c r="H13" i="5"/>
  <c r="H10" i="5"/>
  <c r="H15" i="5"/>
  <c r="L7" i="4"/>
  <c r="M7" i="4" s="1"/>
  <c r="L10" i="4"/>
  <c r="M10" i="4" s="1"/>
  <c r="L9" i="4"/>
  <c r="M9" i="4" s="1"/>
  <c r="L12" i="4"/>
  <c r="M12" i="4" s="1"/>
  <c r="L11" i="4"/>
  <c r="M11" i="4" s="1"/>
  <c r="L14" i="4"/>
  <c r="M14" i="4" s="1"/>
  <c r="L8" i="4"/>
  <c r="M8" i="4" s="1"/>
  <c r="L13" i="4"/>
  <c r="M13" i="4" s="1"/>
  <c r="L15" i="4"/>
  <c r="M15" i="4" s="1"/>
  <c r="I5" i="5" l="1"/>
  <c r="J4" i="5" s="1"/>
  <c r="N4" i="4"/>
  <c r="I13" i="5" l="1"/>
  <c r="I16" i="5"/>
  <c r="I14" i="5"/>
  <c r="I17" i="5"/>
  <c r="I10" i="5"/>
  <c r="I12" i="5"/>
  <c r="I11" i="5"/>
  <c r="I18" i="5"/>
  <c r="I15" i="5"/>
  <c r="N14" i="4"/>
  <c r="O14" i="4" s="1"/>
  <c r="N9" i="4"/>
  <c r="O9" i="4" s="1"/>
  <c r="N10" i="4"/>
  <c r="O10" i="4" s="1"/>
  <c r="N12" i="4"/>
  <c r="O12" i="4" s="1"/>
  <c r="N15" i="4"/>
  <c r="O15" i="4" s="1"/>
  <c r="N7" i="4"/>
  <c r="O7" i="4" s="1"/>
  <c r="N11" i="4"/>
  <c r="O11" i="4" s="1"/>
  <c r="N13" i="4"/>
  <c r="O13" i="4" s="1"/>
  <c r="N8" i="4"/>
  <c r="O8" i="4" s="1"/>
  <c r="I7" i="5" l="1"/>
  <c r="P4" i="4"/>
  <c r="P8" i="4" s="1"/>
  <c r="I8" i="5" l="1"/>
  <c r="J6" i="5"/>
  <c r="P12" i="4"/>
  <c r="P9" i="4"/>
  <c r="P14" i="4"/>
  <c r="Q14" i="4" s="1"/>
  <c r="P13" i="4"/>
  <c r="P7" i="4"/>
  <c r="P10" i="4"/>
  <c r="Q10" i="4" s="1"/>
  <c r="P11" i="4"/>
  <c r="Q11" i="4" s="1"/>
  <c r="P15" i="4"/>
  <c r="Q15" i="4" s="1"/>
  <c r="Q7" i="4"/>
  <c r="Q12" i="4"/>
  <c r="Q9" i="4"/>
  <c r="Q13" i="4"/>
  <c r="Q8" i="4"/>
  <c r="J13" i="5" l="1"/>
  <c r="J15" i="5"/>
  <c r="J18" i="5"/>
  <c r="J11" i="5"/>
  <c r="J12" i="5"/>
  <c r="J17" i="5"/>
  <c r="J14" i="5"/>
  <c r="J10" i="5"/>
  <c r="J16" i="5"/>
  <c r="R4" i="4"/>
  <c r="K5" i="5" l="1"/>
  <c r="L4" i="5" s="1"/>
  <c r="R15" i="4"/>
  <c r="R10" i="4"/>
  <c r="R12" i="4"/>
  <c r="R14" i="4"/>
  <c r="R11" i="4"/>
  <c r="R8" i="4"/>
  <c r="R7" i="4"/>
  <c r="R9" i="4"/>
  <c r="R13" i="4"/>
  <c r="K17" i="5" l="1"/>
  <c r="K14" i="5"/>
  <c r="K15" i="5"/>
  <c r="K18" i="5"/>
  <c r="K10" i="5"/>
  <c r="K11" i="5"/>
  <c r="K12" i="5"/>
  <c r="K13" i="5"/>
  <c r="K16" i="5"/>
  <c r="S9" i="4"/>
  <c r="S7" i="4"/>
  <c r="S10" i="4"/>
  <c r="S14" i="4"/>
  <c r="S12" i="4"/>
  <c r="S8" i="4"/>
  <c r="S13" i="4"/>
  <c r="S11" i="4"/>
  <c r="S15" i="4"/>
  <c r="K7" i="5" l="1"/>
  <c r="K8" i="5" s="1"/>
  <c r="L6" i="5"/>
  <c r="G1" i="4"/>
  <c r="G2" i="4"/>
  <c r="L12" i="5" l="1"/>
  <c r="L16" i="5"/>
  <c r="L11" i="5"/>
  <c r="L18" i="5"/>
  <c r="L10" i="5"/>
  <c r="L15" i="5"/>
  <c r="L13" i="5"/>
  <c r="L14" i="5"/>
  <c r="L17" i="5"/>
  <c r="M5" i="5" l="1"/>
  <c r="N4" i="5" s="1"/>
  <c r="M15" i="5" l="1"/>
  <c r="M13" i="5"/>
  <c r="M18" i="5"/>
  <c r="M10" i="5"/>
  <c r="M16" i="5"/>
  <c r="M14" i="5"/>
  <c r="M11" i="5"/>
  <c r="M12" i="5"/>
  <c r="M17" i="5"/>
  <c r="M7" i="5" l="1"/>
  <c r="N6" i="5" s="1"/>
  <c r="M8" i="5" l="1"/>
  <c r="N11" i="5"/>
  <c r="N14" i="5"/>
  <c r="N17" i="5"/>
  <c r="N12" i="5"/>
  <c r="N16" i="5"/>
  <c r="N18" i="5"/>
  <c r="N15" i="5"/>
  <c r="N13" i="5"/>
  <c r="N10" i="5"/>
  <c r="O5" i="5" l="1"/>
  <c r="O14" i="5" s="1"/>
  <c r="O16" i="5" l="1"/>
  <c r="O11" i="5"/>
  <c r="O12" i="5"/>
  <c r="O18" i="5"/>
  <c r="P4" i="5"/>
  <c r="O13" i="5"/>
  <c r="O15" i="5"/>
  <c r="O10" i="5"/>
  <c r="O7" i="5" s="1"/>
  <c r="O17" i="5"/>
  <c r="O8" i="5" l="1"/>
  <c r="P6" i="5"/>
  <c r="P14" i="5" l="1"/>
  <c r="P11" i="5"/>
  <c r="P16" i="5"/>
  <c r="P12" i="5"/>
  <c r="P17" i="5"/>
  <c r="P18" i="5"/>
  <c r="P10" i="5"/>
  <c r="P15" i="5"/>
  <c r="P13" i="5"/>
  <c r="Q5" i="5" l="1"/>
  <c r="Q17" i="5" s="1"/>
  <c r="Q12" i="5" l="1"/>
  <c r="Q13" i="5"/>
  <c r="Q18" i="5"/>
  <c r="Q14" i="5"/>
  <c r="Q11" i="5"/>
  <c r="R4" i="5"/>
  <c r="Q15" i="5"/>
  <c r="Q16" i="5"/>
  <c r="Q10" i="5"/>
  <c r="Q7" i="5" l="1"/>
  <c r="R6" i="5" l="1"/>
  <c r="Q8" i="5"/>
  <c r="R11" i="5" l="1"/>
  <c r="R13" i="5"/>
  <c r="R14" i="5"/>
  <c r="R12" i="5"/>
  <c r="R10" i="5"/>
  <c r="R18" i="5"/>
  <c r="R16" i="5"/>
  <c r="R17" i="5"/>
  <c r="R15" i="5"/>
  <c r="S5" i="5" l="1"/>
  <c r="S17" i="5" s="1"/>
  <c r="S12" i="5" l="1"/>
  <c r="S10" i="5"/>
  <c r="S13" i="5"/>
  <c r="S14" i="5"/>
  <c r="S11" i="5"/>
  <c r="T4" i="5"/>
  <c r="S15" i="5"/>
  <c r="S18" i="5"/>
  <c r="S16" i="5"/>
  <c r="S7" i="5" l="1"/>
  <c r="S8" i="5" l="1"/>
  <c r="G1" i="5" s="1"/>
  <c r="T6" i="5"/>
  <c r="G2" i="5" l="1"/>
  <c r="T11" i="5"/>
  <c r="T10" i="5"/>
  <c r="T12" i="5"/>
  <c r="T16" i="5"/>
  <c r="T18" i="5"/>
  <c r="T15" i="5"/>
  <c r="T17" i="5"/>
  <c r="T14" i="5"/>
  <c r="T13" i="5"/>
</calcChain>
</file>

<file path=xl/sharedStrings.xml><?xml version="1.0" encoding="utf-8"?>
<sst xmlns="http://schemas.openxmlformats.org/spreadsheetml/2006/main" count="58" uniqueCount="14">
  <si>
    <t>FCFS</t>
    <phoneticPr fontId="1" type="noConversion"/>
  </si>
  <si>
    <t>SSTF</t>
  </si>
  <si>
    <t>△</t>
  </si>
  <si>
    <t>min_dist</t>
  </si>
  <si>
    <t>#</t>
  </si>
  <si>
    <t>注：在灰色框中输入初始值</t>
  </si>
  <si>
    <t>Trk</t>
  </si>
  <si>
    <t>curr_trk</t>
  </si>
  <si>
    <t>curr_rk</t>
  </si>
  <si>
    <t>SCAN</t>
  </si>
  <si>
    <t xml:space="preserve">+/- </t>
  </si>
  <si>
    <t>mini_dist</t>
  </si>
  <si>
    <t>abs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</si>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</sst>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sz val="11"/>
      <color theme="0" tint="-0.249977111117893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>
      <alignment vertical="center"/>
    </xf>
    <xf numFmtId="0" fontId="2" fillId="0" borderId="0" xfId="0" quotePrefix="1" applyFont="1" applyAlignment="1">
      <alignment horizontal="center" vertical="center"/>
    </xf>
    <xf numFmtId="0" fontId="4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4" borderId="0" xfId="0" applyFont="1" applyFill="1" applyAlignment="1">
      <alignment horizontal="center" vertical="center"/>
    </xf>
    <xf numFmtId="0" fontId="2" fillId="3" borderId="0" xfId="0" quotePrefix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zoomScale="130" zoomScaleNormal="130" workbookViewId="0">
      <selection activeCell="D12" sqref="D12"/>
    </sheetView>
  </sheetViews>
  <sheetFormatPr defaultColWidth="9" defaultRowHeight="14.25"/>
  <cols>
    <col min="1" max="2" width="9" style="3"/>
    <col min="3" max="3" width="9" style="4"/>
    <col min="4" max="16384" width="9" style="3"/>
  </cols>
  <sheetData>
    <row r="1" spans="1:5">
      <c r="A1" s="1" t="s">
        <v>0</v>
      </c>
      <c r="E1" s="4" t="str">
        <f>"AVG_dist = "&amp;AVERAGE(C6:C49)</f>
        <v>AVG_dist = 73.3333333333333</v>
      </c>
    </row>
    <row r="2" spans="1:5">
      <c r="A2" s="2" t="s">
        <v>5</v>
      </c>
      <c r="E2" s="4" t="str">
        <f>"SUM_dist = "&amp;SUM(C6:C49)</f>
        <v>SUM_dist = 660</v>
      </c>
    </row>
    <row r="3" spans="1:5">
      <c r="A3" s="1"/>
      <c r="E3" s="4"/>
    </row>
    <row r="4" spans="1:5">
      <c r="A4" s="3" t="s">
        <v>8</v>
      </c>
      <c r="B4" s="14">
        <v>143</v>
      </c>
      <c r="C4" s="3"/>
    </row>
    <row r="5" spans="1:5" s="6" customFormat="1">
      <c r="A5" s="6" t="s">
        <v>4</v>
      </c>
      <c r="B5" s="6" t="s">
        <v>6</v>
      </c>
      <c r="C5" s="7" t="s">
        <v>2</v>
      </c>
    </row>
    <row r="6" spans="1:5">
      <c r="A6" s="5">
        <v>1</v>
      </c>
      <c r="B6" s="12">
        <v>86</v>
      </c>
      <c r="C6" s="4">
        <f>$B$4-B6</f>
        <v>57</v>
      </c>
    </row>
    <row r="7" spans="1:5">
      <c r="A7" s="5">
        <v>2</v>
      </c>
      <c r="B7" s="13">
        <v>147</v>
      </c>
      <c r="C7" s="4">
        <f>ABS(C6-B7)</f>
        <v>90</v>
      </c>
    </row>
    <row r="8" spans="1:5">
      <c r="A8" s="5">
        <v>3</v>
      </c>
      <c r="B8" s="13">
        <v>91</v>
      </c>
      <c r="C8" s="4">
        <f t="shared" ref="C8:C14" si="0">ABS(C7-B8)</f>
        <v>1</v>
      </c>
    </row>
    <row r="9" spans="1:5">
      <c r="A9" s="5">
        <v>4</v>
      </c>
      <c r="B9" s="13">
        <v>177</v>
      </c>
      <c r="C9" s="4">
        <f t="shared" si="0"/>
        <v>176</v>
      </c>
    </row>
    <row r="10" spans="1:5">
      <c r="A10" s="5">
        <v>5</v>
      </c>
      <c r="B10" s="13">
        <v>94</v>
      </c>
      <c r="C10" s="4">
        <f t="shared" si="0"/>
        <v>82</v>
      </c>
    </row>
    <row r="11" spans="1:5">
      <c r="A11" s="5">
        <v>6</v>
      </c>
      <c r="B11" s="13">
        <v>150</v>
      </c>
      <c r="C11" s="4">
        <f t="shared" si="0"/>
        <v>68</v>
      </c>
    </row>
    <row r="12" spans="1:5">
      <c r="A12" s="5">
        <v>7</v>
      </c>
      <c r="B12" s="13">
        <v>102</v>
      </c>
      <c r="C12" s="4">
        <f t="shared" si="0"/>
        <v>34</v>
      </c>
    </row>
    <row r="13" spans="1:5">
      <c r="A13" s="5">
        <v>8</v>
      </c>
      <c r="B13" s="13">
        <v>175</v>
      </c>
      <c r="C13" s="4">
        <f t="shared" si="0"/>
        <v>141</v>
      </c>
    </row>
    <row r="14" spans="1:5">
      <c r="A14" s="5">
        <v>9</v>
      </c>
      <c r="B14" s="13">
        <v>130</v>
      </c>
      <c r="C14" s="4">
        <f t="shared" si="0"/>
        <v>11</v>
      </c>
    </row>
    <row r="15" spans="1:5">
      <c r="B15" s="13"/>
    </row>
    <row r="16" spans="1:5">
      <c r="B16" s="13"/>
    </row>
    <row r="17" spans="2:2">
      <c r="B17" s="13"/>
    </row>
    <row r="18" spans="2:2">
      <c r="B18" s="13"/>
    </row>
    <row r="19" spans="2:2">
      <c r="B19" s="13"/>
    </row>
    <row r="20" spans="2:2">
      <c r="B20" s="13"/>
    </row>
    <row r="21" spans="2:2">
      <c r="B21" s="13"/>
    </row>
    <row r="22" spans="2:2">
      <c r="B22" s="13"/>
    </row>
    <row r="23" spans="2:2">
      <c r="B23" s="13"/>
    </row>
    <row r="24" spans="2:2">
      <c r="B24" s="1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5"/>
  <sheetViews>
    <sheetView zoomScale="130" zoomScaleNormal="130" workbookViewId="0">
      <selection activeCell="C5" sqref="C5:S5"/>
    </sheetView>
  </sheetViews>
  <sheetFormatPr defaultColWidth="9" defaultRowHeight="14.25"/>
  <cols>
    <col min="1" max="1" width="9.85546875" style="3" bestFit="1" customWidth="1"/>
    <col min="2" max="2" width="6" style="8" customWidth="1"/>
    <col min="3" max="3" width="6" style="4" customWidth="1"/>
    <col min="4" max="4" width="6" style="3" customWidth="1"/>
    <col min="5" max="5" width="6" style="4" customWidth="1"/>
    <col min="6" max="6" width="6" style="3" customWidth="1"/>
    <col min="7" max="7" width="6" style="4" customWidth="1"/>
    <col min="8" max="8" width="6" style="3" customWidth="1"/>
    <col min="9" max="9" width="6" style="4" customWidth="1"/>
    <col min="10" max="10" width="6" style="3" customWidth="1"/>
    <col min="11" max="11" width="6" style="4" customWidth="1"/>
    <col min="12" max="12" width="6" style="3" customWidth="1"/>
    <col min="13" max="13" width="6" style="4" customWidth="1"/>
    <col min="14" max="14" width="6" style="3" customWidth="1"/>
    <col min="15" max="15" width="6" style="4" customWidth="1"/>
    <col min="16" max="16" width="6" style="3" customWidth="1"/>
    <col min="17" max="17" width="6" style="4" customWidth="1"/>
    <col min="18" max="18" width="6" style="3" customWidth="1"/>
    <col min="19" max="19" width="6" style="4" customWidth="1"/>
    <col min="20" max="20" width="6" style="3" customWidth="1"/>
    <col min="21" max="21" width="6" style="4" customWidth="1"/>
    <col min="22" max="16384" width="9" style="3"/>
  </cols>
  <sheetData>
    <row r="1" spans="1:21">
      <c r="A1" s="3" t="s">
        <v>1</v>
      </c>
      <c r="B1" s="2"/>
      <c r="G1" s="4" t="str">
        <f>"AVG_dist = "&amp;SUM(C5:YW5)/COUNT(B7:B52)</f>
        <v>AVG_dist = 18</v>
      </c>
    </row>
    <row r="2" spans="1:21">
      <c r="A2" s="2" t="s">
        <v>5</v>
      </c>
      <c r="B2" s="2"/>
      <c r="G2" s="4" t="str">
        <f>"SUM_dist = "&amp;SUM(C5:YW5)</f>
        <v>SUM_dist = 162</v>
      </c>
    </row>
    <row r="3" spans="1:21">
      <c r="B3" s="2"/>
    </row>
    <row r="4" spans="1:21">
      <c r="A4" s="3" t="s">
        <v>7</v>
      </c>
      <c r="B4" s="8">
        <v>143</v>
      </c>
      <c r="D4" s="5">
        <f>VLOOKUP(C$5,IF({1,0},C$7:C$32,B$7:B$32),2,0)</f>
        <v>147</v>
      </c>
      <c r="F4" s="5">
        <f>VLOOKUP(E$5,IF({1,0},E$7:E$32,D$7:D$32),2,0)</f>
        <v>150</v>
      </c>
      <c r="H4" s="5">
        <f>VLOOKUP(G$5,IF({1,0},G$7:G$32,F$7:F$32),2,0)</f>
        <v>130</v>
      </c>
      <c r="J4" s="5">
        <f>VLOOKUP(I$5,IF({1,0},I$7:I$32,H$7:H$32),2,0)</f>
        <v>102</v>
      </c>
      <c r="L4" s="5">
        <f>VLOOKUP(K$5,IF({1,0},K$7:K$32,J$7:J$32),2,0)</f>
        <v>94</v>
      </c>
      <c r="N4" s="5">
        <f>VLOOKUP(M$5,IF({1,0},M$7:M$32,L$7:L$32),2,0)</f>
        <v>91</v>
      </c>
      <c r="P4" s="5">
        <f>VLOOKUP(O$5,IF({1,0},O$7:O$32,N$7:N$32),2,0)</f>
        <v>86</v>
      </c>
      <c r="R4" s="5">
        <f>VLOOKUP(Q$5,IF({1,0},Q$7:Q$32,P$7:P$32),2,0)</f>
        <v>175</v>
      </c>
      <c r="T4" s="5">
        <f>VLOOKUP(S$5,IF({1,0},S$7:S$32,R$7:R$32),2,0)</f>
        <v>177</v>
      </c>
    </row>
    <row r="5" spans="1:21">
      <c r="A5" s="4" t="s">
        <v>3</v>
      </c>
      <c r="C5" s="9">
        <f>MIN(C$7:C$52)</f>
        <v>4</v>
      </c>
      <c r="E5" s="9">
        <f>MIN(E$7:E$52)</f>
        <v>3</v>
      </c>
      <c r="G5" s="9">
        <f>MIN(G$7:G$52)</f>
        <v>20</v>
      </c>
      <c r="I5" s="9">
        <f>MIN(I$7:I$52)</f>
        <v>28</v>
      </c>
      <c r="K5" s="9">
        <f>MIN(K$7:K$52)</f>
        <v>8</v>
      </c>
      <c r="M5" s="9">
        <f>MIN(M$7:M$52)</f>
        <v>3</v>
      </c>
      <c r="O5" s="9">
        <f>MIN(O$7:O$52)</f>
        <v>5</v>
      </c>
      <c r="Q5" s="9">
        <f>MIN(Q$7:Q$52)</f>
        <v>89</v>
      </c>
      <c r="S5" s="9">
        <f>MIN(S$7:S$52)</f>
        <v>2</v>
      </c>
      <c r="U5" s="9">
        <f>MIN(U$7:U$52)</f>
        <v>0</v>
      </c>
    </row>
    <row r="6" spans="1:21" s="6" customFormat="1">
      <c r="A6" s="6" t="s">
        <v>4</v>
      </c>
      <c r="B6" s="6" t="s">
        <v>6</v>
      </c>
      <c r="C6" s="7" t="s">
        <v>2</v>
      </c>
      <c r="D6" s="6" t="s">
        <v>6</v>
      </c>
      <c r="E6" s="7" t="s">
        <v>2</v>
      </c>
      <c r="F6" s="6" t="s">
        <v>6</v>
      </c>
      <c r="G6" s="7" t="s">
        <v>2</v>
      </c>
      <c r="H6" s="6" t="s">
        <v>6</v>
      </c>
      <c r="I6" s="7" t="s">
        <v>2</v>
      </c>
      <c r="J6" s="6" t="s">
        <v>6</v>
      </c>
      <c r="K6" s="7" t="s">
        <v>2</v>
      </c>
      <c r="L6" s="6" t="s">
        <v>6</v>
      </c>
      <c r="M6" s="7" t="s">
        <v>2</v>
      </c>
      <c r="N6" s="6" t="s">
        <v>6</v>
      </c>
      <c r="O6" s="7" t="s">
        <v>2</v>
      </c>
      <c r="P6" s="6" t="s">
        <v>6</v>
      </c>
      <c r="Q6" s="7" t="s">
        <v>2</v>
      </c>
      <c r="R6" s="6" t="s">
        <v>6</v>
      </c>
      <c r="S6" s="7" t="s">
        <v>2</v>
      </c>
      <c r="T6" s="6" t="s">
        <v>6</v>
      </c>
      <c r="U6" s="7" t="s">
        <v>2</v>
      </c>
    </row>
    <row r="7" spans="1:21">
      <c r="A7" s="5">
        <v>1</v>
      </c>
      <c r="B7" s="10">
        <v>86</v>
      </c>
      <c r="C7" s="4">
        <f>IFERROR(ABS(B7-B$4),"")</f>
        <v>57</v>
      </c>
      <c r="D7" s="3">
        <f>IF(B7=D$4,"",B7)</f>
        <v>86</v>
      </c>
      <c r="E7" s="4">
        <f t="shared" ref="E7:E15" si="0">IFERROR(ABS(D7-D$4),"")</f>
        <v>61</v>
      </c>
      <c r="F7" s="3">
        <f t="shared" ref="F7:F15" si="1">IF(D7=F$4,"",D7)</f>
        <v>86</v>
      </c>
      <c r="G7" s="4">
        <f t="shared" ref="G7" si="2">IFERROR(ABS(F7-F$4),"")</f>
        <v>64</v>
      </c>
      <c r="H7" s="3">
        <f t="shared" ref="H7:H15" si="3">IF(F7=H$4,"",F7)</f>
        <v>86</v>
      </c>
      <c r="I7" s="4">
        <f t="shared" ref="I7" si="4">IFERROR(ABS(H7-H$4),"")</f>
        <v>44</v>
      </c>
      <c r="J7" s="3">
        <f t="shared" ref="J7:J15" si="5">IF(H7=J$4,"",H7)</f>
        <v>86</v>
      </c>
      <c r="K7" s="4">
        <f t="shared" ref="K7" si="6">IFERROR(ABS(J7-J$4),"")</f>
        <v>16</v>
      </c>
      <c r="L7" s="3">
        <f t="shared" ref="L7:L15" si="7">IF(J7=L$4,"",J7)</f>
        <v>86</v>
      </c>
      <c r="M7" s="4">
        <f t="shared" ref="M7" si="8">IFERROR(ABS(L7-L$4),"")</f>
        <v>8</v>
      </c>
      <c r="N7" s="3">
        <f t="shared" ref="N7:N15" si="9">IF(L7=N$4,"",L7)</f>
        <v>86</v>
      </c>
      <c r="O7" s="4">
        <f t="shared" ref="O7" si="10">IFERROR(ABS(N7-N$4),"")</f>
        <v>5</v>
      </c>
      <c r="P7" s="3" t="str">
        <f t="shared" ref="P7:P15" si="11">IF(N7=P$4,"",N7)</f>
        <v/>
      </c>
      <c r="Q7" s="4" t="str">
        <f t="shared" ref="Q7" si="12">IFERROR(ABS(P7-P$4),"")</f>
        <v/>
      </c>
      <c r="R7" s="3" t="str">
        <f t="shared" ref="R7:R15" si="13">IF(P7=R$4,"",P7)</f>
        <v/>
      </c>
      <c r="S7" s="4" t="str">
        <f t="shared" ref="S7:U7" si="14">IFERROR(ABS(R7-R$4),"")</f>
        <v/>
      </c>
      <c r="T7" s="3" t="str">
        <f t="shared" ref="T7:T15" si="15">IF(R7=T$4,"",R7)</f>
        <v/>
      </c>
      <c r="U7" s="4" t="str">
        <f t="shared" si="14"/>
        <v/>
      </c>
    </row>
    <row r="8" spans="1:21">
      <c r="A8" s="5">
        <v>2</v>
      </c>
      <c r="B8" s="8">
        <v>147</v>
      </c>
      <c r="C8" s="4">
        <f t="shared" ref="C8:C15" si="16">IFERROR(ABS(B8-B$4),"")</f>
        <v>4</v>
      </c>
      <c r="D8" s="3" t="str">
        <f t="shared" ref="D8:D15" si="17">IF(B8=D$4,"",B8)</f>
        <v/>
      </c>
      <c r="E8" s="4" t="str">
        <f t="shared" si="0"/>
        <v/>
      </c>
      <c r="F8" s="3" t="str">
        <f t="shared" si="1"/>
        <v/>
      </c>
      <c r="G8" s="4" t="str">
        <f t="shared" ref="G8" si="18">IFERROR(ABS(F8-F$4),"")</f>
        <v/>
      </c>
      <c r="H8" s="3" t="str">
        <f t="shared" si="3"/>
        <v/>
      </c>
      <c r="I8" s="4" t="str">
        <f t="shared" ref="I8" si="19">IFERROR(ABS(H8-H$4),"")</f>
        <v/>
      </c>
      <c r="J8" s="3" t="str">
        <f t="shared" si="5"/>
        <v/>
      </c>
      <c r="K8" s="4" t="str">
        <f t="shared" ref="K8" si="20">IFERROR(ABS(J8-J$4),"")</f>
        <v/>
      </c>
      <c r="L8" s="3" t="str">
        <f t="shared" si="7"/>
        <v/>
      </c>
      <c r="M8" s="4" t="str">
        <f t="shared" ref="M8" si="21">IFERROR(ABS(L8-L$4),"")</f>
        <v/>
      </c>
      <c r="N8" s="3" t="str">
        <f t="shared" si="9"/>
        <v/>
      </c>
      <c r="O8" s="4" t="str">
        <f t="shared" ref="O8" si="22">IFERROR(ABS(N8-N$4),"")</f>
        <v/>
      </c>
      <c r="P8" s="3" t="str">
        <f t="shared" si="11"/>
        <v/>
      </c>
      <c r="Q8" s="4" t="str">
        <f t="shared" ref="Q8" si="23">IFERROR(ABS(P8-P$4),"")</f>
        <v/>
      </c>
      <c r="R8" s="3" t="str">
        <f t="shared" si="13"/>
        <v/>
      </c>
      <c r="S8" s="4" t="str">
        <f t="shared" ref="S8:U8" si="24">IFERROR(ABS(R8-R$4),"")</f>
        <v/>
      </c>
      <c r="T8" s="3" t="str">
        <f t="shared" si="15"/>
        <v/>
      </c>
      <c r="U8" s="4" t="str">
        <f t="shared" si="24"/>
        <v/>
      </c>
    </row>
    <row r="9" spans="1:21">
      <c r="A9" s="5">
        <v>3</v>
      </c>
      <c r="B9" s="8">
        <v>91</v>
      </c>
      <c r="C9" s="4">
        <f t="shared" si="16"/>
        <v>52</v>
      </c>
      <c r="D9" s="3">
        <f t="shared" si="17"/>
        <v>91</v>
      </c>
      <c r="E9" s="4">
        <f t="shared" si="0"/>
        <v>56</v>
      </c>
      <c r="F9" s="3">
        <f t="shared" si="1"/>
        <v>91</v>
      </c>
      <c r="G9" s="4">
        <f t="shared" ref="G9" si="25">IFERROR(ABS(F9-F$4),"")</f>
        <v>59</v>
      </c>
      <c r="H9" s="3">
        <f t="shared" si="3"/>
        <v>91</v>
      </c>
      <c r="I9" s="4">
        <f t="shared" ref="I9" si="26">IFERROR(ABS(H9-H$4),"")</f>
        <v>39</v>
      </c>
      <c r="J9" s="3">
        <f t="shared" si="5"/>
        <v>91</v>
      </c>
      <c r="K9" s="4">
        <f t="shared" ref="K9" si="27">IFERROR(ABS(J9-J$4),"")</f>
        <v>11</v>
      </c>
      <c r="L9" s="3">
        <f t="shared" si="7"/>
        <v>91</v>
      </c>
      <c r="M9" s="4">
        <f t="shared" ref="M9" si="28">IFERROR(ABS(L9-L$4),"")</f>
        <v>3</v>
      </c>
      <c r="N9" s="3" t="str">
        <f t="shared" si="9"/>
        <v/>
      </c>
      <c r="O9" s="4" t="str">
        <f t="shared" ref="O9" si="29">IFERROR(ABS(N9-N$4),"")</f>
        <v/>
      </c>
      <c r="P9" s="3" t="str">
        <f t="shared" si="11"/>
        <v/>
      </c>
      <c r="Q9" s="4" t="str">
        <f t="shared" ref="Q9" si="30">IFERROR(ABS(P9-P$4),"")</f>
        <v/>
      </c>
      <c r="R9" s="3" t="str">
        <f t="shared" si="13"/>
        <v/>
      </c>
      <c r="S9" s="4" t="str">
        <f t="shared" ref="S9:U9" si="31">IFERROR(ABS(R9-R$4),"")</f>
        <v/>
      </c>
      <c r="T9" s="3" t="str">
        <f t="shared" si="15"/>
        <v/>
      </c>
      <c r="U9" s="4" t="str">
        <f t="shared" si="31"/>
        <v/>
      </c>
    </row>
    <row r="10" spans="1:21">
      <c r="A10" s="5">
        <v>4</v>
      </c>
      <c r="B10" s="8">
        <v>177</v>
      </c>
      <c r="C10" s="4">
        <f t="shared" si="16"/>
        <v>34</v>
      </c>
      <c r="D10" s="3">
        <f t="shared" si="17"/>
        <v>177</v>
      </c>
      <c r="E10" s="4">
        <f t="shared" si="0"/>
        <v>30</v>
      </c>
      <c r="F10" s="3">
        <f t="shared" si="1"/>
        <v>177</v>
      </c>
      <c r="G10" s="4">
        <f t="shared" ref="G10" si="32">IFERROR(ABS(F10-F$4),"")</f>
        <v>27</v>
      </c>
      <c r="H10" s="3">
        <f t="shared" si="3"/>
        <v>177</v>
      </c>
      <c r="I10" s="4">
        <f t="shared" ref="I10" si="33">IFERROR(ABS(H10-H$4),"")</f>
        <v>47</v>
      </c>
      <c r="J10" s="3">
        <f t="shared" si="5"/>
        <v>177</v>
      </c>
      <c r="K10" s="4">
        <f t="shared" ref="K10" si="34">IFERROR(ABS(J10-J$4),"")</f>
        <v>75</v>
      </c>
      <c r="L10" s="3">
        <f t="shared" si="7"/>
        <v>177</v>
      </c>
      <c r="M10" s="4">
        <f t="shared" ref="M10" si="35">IFERROR(ABS(L10-L$4),"")</f>
        <v>83</v>
      </c>
      <c r="N10" s="3">
        <f t="shared" si="9"/>
        <v>177</v>
      </c>
      <c r="O10" s="4">
        <f t="shared" ref="O10" si="36">IFERROR(ABS(N10-N$4),"")</f>
        <v>86</v>
      </c>
      <c r="P10" s="3">
        <f t="shared" si="11"/>
        <v>177</v>
      </c>
      <c r="Q10" s="4">
        <f t="shared" ref="Q10" si="37">IFERROR(ABS(P10-P$4),"")</f>
        <v>91</v>
      </c>
      <c r="R10" s="3">
        <f t="shared" si="13"/>
        <v>177</v>
      </c>
      <c r="S10" s="4">
        <f t="shared" ref="S10:U10" si="38">IFERROR(ABS(R10-R$4),"")</f>
        <v>2</v>
      </c>
      <c r="T10" s="3" t="str">
        <f t="shared" si="15"/>
        <v/>
      </c>
      <c r="U10" s="4" t="str">
        <f t="shared" si="38"/>
        <v/>
      </c>
    </row>
    <row r="11" spans="1:21">
      <c r="A11" s="5">
        <v>5</v>
      </c>
      <c r="B11" s="8">
        <v>94</v>
      </c>
      <c r="C11" s="4">
        <f t="shared" si="16"/>
        <v>49</v>
      </c>
      <c r="D11" s="3">
        <f t="shared" si="17"/>
        <v>94</v>
      </c>
      <c r="E11" s="4">
        <f t="shared" si="0"/>
        <v>53</v>
      </c>
      <c r="F11" s="3">
        <f t="shared" si="1"/>
        <v>94</v>
      </c>
      <c r="G11" s="4">
        <f t="shared" ref="G11" si="39">IFERROR(ABS(F11-F$4),"")</f>
        <v>56</v>
      </c>
      <c r="H11" s="3">
        <f t="shared" si="3"/>
        <v>94</v>
      </c>
      <c r="I11" s="4">
        <f t="shared" ref="I11" si="40">IFERROR(ABS(H11-H$4),"")</f>
        <v>36</v>
      </c>
      <c r="J11" s="3">
        <f t="shared" si="5"/>
        <v>94</v>
      </c>
      <c r="K11" s="4">
        <f t="shared" ref="K11" si="41">IFERROR(ABS(J11-J$4),"")</f>
        <v>8</v>
      </c>
      <c r="L11" s="3" t="str">
        <f t="shared" si="7"/>
        <v/>
      </c>
      <c r="M11" s="4" t="str">
        <f t="shared" ref="M11" si="42">IFERROR(ABS(L11-L$4),"")</f>
        <v/>
      </c>
      <c r="N11" s="3" t="str">
        <f t="shared" si="9"/>
        <v/>
      </c>
      <c r="O11" s="4" t="str">
        <f t="shared" ref="O11" si="43">IFERROR(ABS(N11-N$4),"")</f>
        <v/>
      </c>
      <c r="P11" s="3" t="str">
        <f t="shared" si="11"/>
        <v/>
      </c>
      <c r="Q11" s="4" t="str">
        <f t="shared" ref="Q11" si="44">IFERROR(ABS(P11-P$4),"")</f>
        <v/>
      </c>
      <c r="R11" s="3" t="str">
        <f t="shared" si="13"/>
        <v/>
      </c>
      <c r="S11" s="4" t="str">
        <f t="shared" ref="S11:U11" si="45">IFERROR(ABS(R11-R$4),"")</f>
        <v/>
      </c>
      <c r="T11" s="3" t="str">
        <f t="shared" si="15"/>
        <v/>
      </c>
      <c r="U11" s="4" t="str">
        <f t="shared" si="45"/>
        <v/>
      </c>
    </row>
    <row r="12" spans="1:21">
      <c r="A12" s="5">
        <v>6</v>
      </c>
      <c r="B12" s="8">
        <v>150</v>
      </c>
      <c r="C12" s="4">
        <f t="shared" si="16"/>
        <v>7</v>
      </c>
      <c r="D12" s="3">
        <f t="shared" si="17"/>
        <v>150</v>
      </c>
      <c r="E12" s="4">
        <f t="shared" si="0"/>
        <v>3</v>
      </c>
      <c r="F12" s="3" t="str">
        <f t="shared" si="1"/>
        <v/>
      </c>
      <c r="G12" s="4" t="str">
        <f t="shared" ref="G12" si="46">IFERROR(ABS(F12-F$4),"")</f>
        <v/>
      </c>
      <c r="H12" s="3" t="str">
        <f t="shared" si="3"/>
        <v/>
      </c>
      <c r="I12" s="4" t="str">
        <f t="shared" ref="I12" si="47">IFERROR(ABS(H12-H$4),"")</f>
        <v/>
      </c>
      <c r="J12" s="3" t="str">
        <f t="shared" si="5"/>
        <v/>
      </c>
      <c r="K12" s="4" t="str">
        <f t="shared" ref="K12" si="48">IFERROR(ABS(J12-J$4),"")</f>
        <v/>
      </c>
      <c r="L12" s="3" t="str">
        <f t="shared" si="7"/>
        <v/>
      </c>
      <c r="M12" s="4" t="str">
        <f t="shared" ref="M12" si="49">IFERROR(ABS(L12-L$4),"")</f>
        <v/>
      </c>
      <c r="N12" s="3" t="str">
        <f t="shared" si="9"/>
        <v/>
      </c>
      <c r="O12" s="4" t="str">
        <f t="shared" ref="O12" si="50">IFERROR(ABS(N12-N$4),"")</f>
        <v/>
      </c>
      <c r="P12" s="3" t="str">
        <f t="shared" si="11"/>
        <v/>
      </c>
      <c r="Q12" s="4" t="str">
        <f t="shared" ref="Q12" si="51">IFERROR(ABS(P12-P$4),"")</f>
        <v/>
      </c>
      <c r="R12" s="3" t="str">
        <f t="shared" si="13"/>
        <v/>
      </c>
      <c r="S12" s="4" t="str">
        <f t="shared" ref="S12:U12" si="52">IFERROR(ABS(R12-R$4),"")</f>
        <v/>
      </c>
      <c r="T12" s="3" t="str">
        <f t="shared" si="15"/>
        <v/>
      </c>
      <c r="U12" s="4" t="str">
        <f t="shared" si="52"/>
        <v/>
      </c>
    </row>
    <row r="13" spans="1:21">
      <c r="A13" s="5">
        <v>7</v>
      </c>
      <c r="B13" s="8">
        <v>102</v>
      </c>
      <c r="C13" s="4">
        <f t="shared" si="16"/>
        <v>41</v>
      </c>
      <c r="D13" s="3">
        <f t="shared" si="17"/>
        <v>102</v>
      </c>
      <c r="E13" s="4">
        <f t="shared" si="0"/>
        <v>45</v>
      </c>
      <c r="F13" s="3">
        <f t="shared" si="1"/>
        <v>102</v>
      </c>
      <c r="G13" s="4">
        <f t="shared" ref="G13" si="53">IFERROR(ABS(F13-F$4),"")</f>
        <v>48</v>
      </c>
      <c r="H13" s="3">
        <f t="shared" si="3"/>
        <v>102</v>
      </c>
      <c r="I13" s="4">
        <f t="shared" ref="I13" si="54">IFERROR(ABS(H13-H$4),"")</f>
        <v>28</v>
      </c>
      <c r="J13" s="3" t="str">
        <f t="shared" si="5"/>
        <v/>
      </c>
      <c r="K13" s="4" t="str">
        <f t="shared" ref="K13" si="55">IFERROR(ABS(J13-J$4),"")</f>
        <v/>
      </c>
      <c r="L13" s="3" t="str">
        <f t="shared" si="7"/>
        <v/>
      </c>
      <c r="M13" s="4" t="str">
        <f t="shared" ref="M13" si="56">IFERROR(ABS(L13-L$4),"")</f>
        <v/>
      </c>
      <c r="N13" s="3" t="str">
        <f t="shared" si="9"/>
        <v/>
      </c>
      <c r="O13" s="4" t="str">
        <f t="shared" ref="O13" si="57">IFERROR(ABS(N13-N$4),"")</f>
        <v/>
      </c>
      <c r="P13" s="3" t="str">
        <f t="shared" si="11"/>
        <v/>
      </c>
      <c r="Q13" s="4" t="str">
        <f t="shared" ref="Q13" si="58">IFERROR(ABS(P13-P$4),"")</f>
        <v/>
      </c>
      <c r="R13" s="3" t="str">
        <f t="shared" si="13"/>
        <v/>
      </c>
      <c r="S13" s="4" t="str">
        <f t="shared" ref="S13:U13" si="59">IFERROR(ABS(R13-R$4),"")</f>
        <v/>
      </c>
      <c r="T13" s="3" t="str">
        <f t="shared" si="15"/>
        <v/>
      </c>
      <c r="U13" s="4" t="str">
        <f t="shared" si="59"/>
        <v/>
      </c>
    </row>
    <row r="14" spans="1:21">
      <c r="A14" s="5">
        <v>8</v>
      </c>
      <c r="B14" s="8">
        <v>175</v>
      </c>
      <c r="C14" s="4">
        <f t="shared" si="16"/>
        <v>32</v>
      </c>
      <c r="D14" s="3">
        <f t="shared" si="17"/>
        <v>175</v>
      </c>
      <c r="E14" s="4">
        <f t="shared" si="0"/>
        <v>28</v>
      </c>
      <c r="F14" s="3">
        <f t="shared" si="1"/>
        <v>175</v>
      </c>
      <c r="G14" s="4">
        <f t="shared" ref="G14" si="60">IFERROR(ABS(F14-F$4),"")</f>
        <v>25</v>
      </c>
      <c r="H14" s="3">
        <f t="shared" si="3"/>
        <v>175</v>
      </c>
      <c r="I14" s="4">
        <f t="shared" ref="I14" si="61">IFERROR(ABS(H14-H$4),"")</f>
        <v>45</v>
      </c>
      <c r="J14" s="3">
        <f t="shared" si="5"/>
        <v>175</v>
      </c>
      <c r="K14" s="4">
        <f t="shared" ref="K14" si="62">IFERROR(ABS(J14-J$4),"")</f>
        <v>73</v>
      </c>
      <c r="L14" s="3">
        <f t="shared" si="7"/>
        <v>175</v>
      </c>
      <c r="M14" s="4">
        <f t="shared" ref="M14" si="63">IFERROR(ABS(L14-L$4),"")</f>
        <v>81</v>
      </c>
      <c r="N14" s="3">
        <f t="shared" si="9"/>
        <v>175</v>
      </c>
      <c r="O14" s="4">
        <f t="shared" ref="O14" si="64">IFERROR(ABS(N14-N$4),"")</f>
        <v>84</v>
      </c>
      <c r="P14" s="3">
        <f t="shared" si="11"/>
        <v>175</v>
      </c>
      <c r="Q14" s="4">
        <f t="shared" ref="Q14" si="65">IFERROR(ABS(P14-P$4),"")</f>
        <v>89</v>
      </c>
      <c r="R14" s="3" t="str">
        <f t="shared" si="13"/>
        <v/>
      </c>
      <c r="S14" s="4" t="str">
        <f t="shared" ref="S14:U14" si="66">IFERROR(ABS(R14-R$4),"")</f>
        <v/>
      </c>
      <c r="T14" s="3" t="str">
        <f t="shared" si="15"/>
        <v/>
      </c>
      <c r="U14" s="4" t="str">
        <f t="shared" si="66"/>
        <v/>
      </c>
    </row>
    <row r="15" spans="1:21">
      <c r="A15" s="5">
        <v>9</v>
      </c>
      <c r="B15" s="8">
        <v>130</v>
      </c>
      <c r="C15" s="4">
        <f t="shared" si="16"/>
        <v>13</v>
      </c>
      <c r="D15" s="3">
        <f t="shared" si="17"/>
        <v>130</v>
      </c>
      <c r="E15" s="4">
        <f t="shared" si="0"/>
        <v>17</v>
      </c>
      <c r="F15" s="3">
        <f t="shared" si="1"/>
        <v>130</v>
      </c>
      <c r="G15" s="4">
        <f t="shared" ref="G15" si="67">IFERROR(ABS(F15-F$4),"")</f>
        <v>20</v>
      </c>
      <c r="H15" s="3" t="str">
        <f t="shared" si="3"/>
        <v/>
      </c>
      <c r="I15" s="4" t="str">
        <f t="shared" ref="I15" si="68">IFERROR(ABS(H15-H$4),"")</f>
        <v/>
      </c>
      <c r="J15" s="3" t="str">
        <f t="shared" si="5"/>
        <v/>
      </c>
      <c r="K15" s="4" t="str">
        <f t="shared" ref="K15" si="69">IFERROR(ABS(J15-J$4),"")</f>
        <v/>
      </c>
      <c r="L15" s="3" t="str">
        <f t="shared" si="7"/>
        <v/>
      </c>
      <c r="M15" s="4" t="str">
        <f t="shared" ref="M15" si="70">IFERROR(ABS(L15-L$4),"")</f>
        <v/>
      </c>
      <c r="N15" s="3" t="str">
        <f t="shared" si="9"/>
        <v/>
      </c>
      <c r="O15" s="4" t="str">
        <f t="shared" ref="O15" si="71">IFERROR(ABS(N15-N$4),"")</f>
        <v/>
      </c>
      <c r="P15" s="3" t="str">
        <f t="shared" si="11"/>
        <v/>
      </c>
      <c r="Q15" s="4" t="str">
        <f t="shared" ref="Q15" si="72">IFERROR(ABS(P15-P$4),"")</f>
        <v/>
      </c>
      <c r="R15" s="3" t="str">
        <f t="shared" si="13"/>
        <v/>
      </c>
      <c r="S15" s="4" t="str">
        <f t="shared" ref="S15:U15" si="73">IFERROR(ABS(R15-R$4),"")</f>
        <v/>
      </c>
      <c r="T15" s="3" t="str">
        <f t="shared" si="15"/>
        <v/>
      </c>
      <c r="U15" s="4" t="str">
        <f t="shared" si="73"/>
        <v/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8"/>
  <sheetViews>
    <sheetView tabSelected="1" zoomScale="130" zoomScaleNormal="130" workbookViewId="0">
      <selection activeCell="C8" sqref="C8:S8"/>
    </sheetView>
  </sheetViews>
  <sheetFormatPr defaultColWidth="9" defaultRowHeight="14.25"/>
  <cols>
    <col min="1" max="1" width="10" style="5" customWidth="1"/>
    <col min="2" max="2" width="5.7109375" style="8" customWidth="1"/>
    <col min="3" max="3" width="5.7109375" style="4" customWidth="1"/>
    <col min="4" max="4" width="5.7109375" style="3" customWidth="1"/>
    <col min="5" max="5" width="5.7109375" style="4" customWidth="1"/>
    <col min="6" max="6" width="5.7109375" style="3" customWidth="1"/>
    <col min="7" max="7" width="5.7109375" style="4" customWidth="1"/>
    <col min="8" max="8" width="5.7109375" style="3" customWidth="1"/>
    <col min="9" max="9" width="5.7109375" style="4" customWidth="1"/>
    <col min="10" max="10" width="5.7109375" style="3" customWidth="1"/>
    <col min="11" max="11" width="5.7109375" style="4" customWidth="1"/>
    <col min="12" max="12" width="5.7109375" style="3" customWidth="1"/>
    <col min="13" max="13" width="5.7109375" style="4" customWidth="1"/>
    <col min="14" max="14" width="5.7109375" style="3" customWidth="1"/>
    <col min="15" max="15" width="5.7109375" style="4" customWidth="1"/>
    <col min="16" max="16" width="5.7109375" style="3" customWidth="1"/>
    <col min="17" max="17" width="5.7109375" style="4" customWidth="1"/>
    <col min="18" max="18" width="5.7109375" style="3" customWidth="1"/>
    <col min="19" max="19" width="5.7109375" style="4" customWidth="1"/>
    <col min="20" max="20" width="5.7109375" style="3" customWidth="1"/>
    <col min="21" max="16384" width="9" style="3"/>
  </cols>
  <sheetData>
    <row r="1" spans="1:20">
      <c r="A1" s="3" t="s">
        <v>9</v>
      </c>
      <c r="B1" s="2"/>
      <c r="G1" s="4" t="str">
        <f>"AVG_dist = "&amp;SUM(B8:YV8)/COUNT(A10:A56)</f>
        <v>AVG_dist = 16.4444444444444</v>
      </c>
    </row>
    <row r="2" spans="1:20">
      <c r="A2" s="2" t="s">
        <v>5</v>
      </c>
      <c r="B2" s="2"/>
      <c r="G2" s="4" t="str">
        <f>"SUM_dist = "&amp;SUM(B8:YV8)</f>
        <v>SUM_dist = 148</v>
      </c>
    </row>
    <row r="3" spans="1:20">
      <c r="A3" s="2"/>
      <c r="B3" s="2"/>
      <c r="F3" s="4"/>
    </row>
    <row r="4" spans="1:20" s="5" customFormat="1">
      <c r="A4" s="11" t="s">
        <v>10</v>
      </c>
      <c r="B4" s="15" t="s">
        <v>13</v>
      </c>
      <c r="C4" s="9"/>
      <c r="D4" s="5" t="str">
        <f>IF(C5&gt;0,"+","-")</f>
        <v>-</v>
      </c>
      <c r="E4" s="9"/>
      <c r="F4" s="5" t="str">
        <f t="shared" ref="F4" si="0">IF(E5&gt;0,"+","-")</f>
        <v>-</v>
      </c>
      <c r="G4" s="9"/>
      <c r="H4" s="5" t="str">
        <f t="shared" ref="H4" si="1">IF(G5&gt;0,"+","-")</f>
        <v>-</v>
      </c>
      <c r="I4" s="9"/>
      <c r="J4" s="5" t="str">
        <f t="shared" ref="J4" si="2">IF(I5&gt;0,"+","-")</f>
        <v>-</v>
      </c>
      <c r="K4" s="9"/>
      <c r="L4" s="5" t="str">
        <f t="shared" ref="L4" si="3">IF(K5&gt;0,"+","-")</f>
        <v>-</v>
      </c>
      <c r="M4" s="9"/>
      <c r="N4" s="5" t="str">
        <f t="shared" ref="N4" si="4">IF(M5&gt;0,"+","-")</f>
        <v>+</v>
      </c>
      <c r="O4" s="9"/>
      <c r="P4" s="5" t="str">
        <f t="shared" ref="P4" si="5">IF(O5&gt;0,"+","-")</f>
        <v>+</v>
      </c>
      <c r="Q4" s="9"/>
      <c r="R4" s="5" t="str">
        <f t="shared" ref="R4" si="6">IF(Q5&gt;0,"+","-")</f>
        <v>+</v>
      </c>
      <c r="S4" s="9"/>
      <c r="T4" s="5" t="str">
        <f t="shared" ref="T4" si="7">IF(S5&gt;0,"+","-")</f>
        <v>+</v>
      </c>
    </row>
    <row r="5" spans="1:20" hidden="1">
      <c r="A5" s="3"/>
      <c r="B5" s="3"/>
      <c r="C5" s="4">
        <f>IF(B$6&gt;MAX(B$10:B$51),-1,IF(B$6&lt;MIN(B$10:B$51),1,IF(B$4="-",-1,1)))</f>
        <v>-1</v>
      </c>
      <c r="E5" s="4">
        <f t="shared" ref="E5" si="8">IF(D$6&gt;MAX(D$10:D$51),-1,IF(D$6&lt;MIN(D$10:D$51),1,IF(D$4="-",-1,1)))</f>
        <v>-1</v>
      </c>
      <c r="G5" s="4">
        <f t="shared" ref="G5" si="9">IF(F$6&gt;MAX(F$10:F$51),-1,IF(F$6&lt;MIN(F$10:F$51),1,IF(F$4="-",-1,1)))</f>
        <v>-1</v>
      </c>
      <c r="I5" s="4">
        <f t="shared" ref="I5" si="10">IF(H$6&gt;MAX(H$10:H$51),-1,IF(H$6&lt;MIN(H$10:H$51),1,IF(H$4="-",-1,1)))</f>
        <v>-1</v>
      </c>
      <c r="K5" s="4">
        <f t="shared" ref="K5" si="11">IF(J$6&gt;MAX(J$10:J$51),-1,IF(J$6&lt;MIN(J$10:J$51),1,IF(J$4="-",-1,1)))</f>
        <v>-1</v>
      </c>
      <c r="M5" s="4">
        <f t="shared" ref="M5" si="12">IF(L$6&gt;MAX(L$10:L$51),-1,IF(L$6&lt;MIN(L$10:L$51),1,IF(L$4="-",-1,1)))</f>
        <v>1</v>
      </c>
      <c r="O5" s="4">
        <f t="shared" ref="O5" si="13">IF(N$6&gt;MAX(N$10:N$51),-1,IF(N$6&lt;MIN(N$10:N$51),1,IF(N$4="-",-1,1)))</f>
        <v>1</v>
      </c>
      <c r="Q5" s="4">
        <f t="shared" ref="Q5" si="14">IF(P$6&gt;MAX(P$10:P$51),-1,IF(P$6&lt;MIN(P$10:P$51),1,IF(P$4="-",-1,1)))</f>
        <v>1</v>
      </c>
      <c r="S5" s="4">
        <f t="shared" ref="S5" si="15">IF(R$6&gt;MAX(R$10:R$51),-1,IF(R$6&lt;MIN(R$10:R$51),1,IF(R$4="-",-1,1)))</f>
        <v>1</v>
      </c>
    </row>
    <row r="6" spans="1:20">
      <c r="A6" s="5" t="s">
        <v>7</v>
      </c>
      <c r="B6" s="16">
        <v>143</v>
      </c>
      <c r="D6" s="3">
        <f>VLOOKUP(C$7,IF({1,0},C$10:C$54,B$10:B$54),2,0)</f>
        <v>130</v>
      </c>
      <c r="F6" s="3">
        <f>VLOOKUP(E$7,IF({1,0},E$10:E$54,D$10:D$54),2,0)</f>
        <v>102</v>
      </c>
      <c r="H6" s="3">
        <f>VLOOKUP(G$7,IF({1,0},G$10:G$54,F$10:F$54),2,0)</f>
        <v>94</v>
      </c>
      <c r="J6" s="3">
        <f>VLOOKUP(I$7,IF({1,0},I$10:I$54,H$10:H$54),2,0)</f>
        <v>91</v>
      </c>
      <c r="L6" s="3">
        <f>VLOOKUP(K$7,IF({1,0},K$10:K$54,J$10:J$54),2,0)</f>
        <v>86</v>
      </c>
      <c r="N6" s="3">
        <f>VLOOKUP(M$7,IF({1,0},M$10:M$54,L$10:L$54),2,0)</f>
        <v>147</v>
      </c>
      <c r="P6" s="3">
        <f>VLOOKUP(O$7,IF({1,0},O$10:O$54,N$10:N$54),2,0)</f>
        <v>150</v>
      </c>
      <c r="R6" s="3">
        <f>VLOOKUP(Q$7,IF({1,0},Q$10:Q$54,P$10:P$54),2,0)</f>
        <v>175</v>
      </c>
      <c r="T6" s="3">
        <f>VLOOKUP(S$7,IF({1,0},S$10:S$54,R$10:R$54),2,0)</f>
        <v>177</v>
      </c>
    </row>
    <row r="7" spans="1:20">
      <c r="A7" s="3" t="s">
        <v>11</v>
      </c>
      <c r="B7" s="3"/>
      <c r="C7" s="4">
        <f>IF(C$5&gt;0,MIN(C$10:C$52),MAX(C$10:C$52))</f>
        <v>-13</v>
      </c>
      <c r="E7" s="4">
        <f t="shared" ref="E7" si="16">IF(E$5&gt;0,MIN(E$10:E$52),MAX(E$10:E$52))</f>
        <v>-28</v>
      </c>
      <c r="G7" s="4">
        <f t="shared" ref="G7" si="17">IF(G$5&gt;0,MIN(G$10:G$52),MAX(G$10:G$52))</f>
        <v>-8</v>
      </c>
      <c r="I7" s="4">
        <f t="shared" ref="I7" si="18">IF(I$5&gt;0,MIN(I$10:I$52),MAX(I$10:I$52))</f>
        <v>-3</v>
      </c>
      <c r="K7" s="4">
        <f t="shared" ref="K7" si="19">IF(K$5&gt;0,MIN(K$10:K$52),MAX(K$10:K$52))</f>
        <v>-5</v>
      </c>
      <c r="M7" s="4">
        <f t="shared" ref="M7" si="20">IF(M$5&gt;0,MIN(M$10:M$52),MAX(M$10:M$52))</f>
        <v>61</v>
      </c>
      <c r="O7" s="4">
        <f t="shared" ref="O7" si="21">IF(O$5&gt;0,MIN(O$10:O$52),MAX(O$10:O$52))</f>
        <v>3</v>
      </c>
      <c r="Q7" s="4">
        <f t="shared" ref="Q7" si="22">IF(Q$5&gt;0,MIN(Q$10:Q$52),MAX(Q$10:Q$52))</f>
        <v>25</v>
      </c>
      <c r="S7" s="4">
        <f t="shared" ref="S7" si="23">IF(S$5&gt;0,MIN(S$10:S$52),MAX(S$10:S$52))</f>
        <v>2</v>
      </c>
    </row>
    <row r="8" spans="1:20" s="18" customFormat="1">
      <c r="A8" s="19" t="s">
        <v>12</v>
      </c>
      <c r="B8" s="17"/>
      <c r="C8" s="18">
        <f>ABS(C7)</f>
        <v>13</v>
      </c>
      <c r="E8" s="18">
        <f t="shared" ref="E8" si="24">ABS(E7)</f>
        <v>28</v>
      </c>
      <c r="G8" s="18">
        <f t="shared" ref="G8" si="25">ABS(G7)</f>
        <v>8</v>
      </c>
      <c r="I8" s="18">
        <f t="shared" ref="I8" si="26">ABS(I7)</f>
        <v>3</v>
      </c>
      <c r="K8" s="18">
        <f t="shared" ref="K8" si="27">ABS(K7)</f>
        <v>5</v>
      </c>
      <c r="M8" s="18">
        <f t="shared" ref="M8" si="28">ABS(M7)</f>
        <v>61</v>
      </c>
      <c r="O8" s="18">
        <f t="shared" ref="O8" si="29">ABS(O7)</f>
        <v>3</v>
      </c>
      <c r="Q8" s="18">
        <f t="shared" ref="Q8" si="30">ABS(Q7)</f>
        <v>25</v>
      </c>
      <c r="S8" s="18">
        <f t="shared" ref="S8" si="31">ABS(S7)</f>
        <v>2</v>
      </c>
    </row>
    <row r="9" spans="1:20" s="6" customFormat="1">
      <c r="A9" s="6" t="s">
        <v>4</v>
      </c>
      <c r="B9" s="6" t="s">
        <v>6</v>
      </c>
      <c r="C9" s="7" t="s">
        <v>2</v>
      </c>
      <c r="D9" s="6" t="s">
        <v>6</v>
      </c>
      <c r="E9" s="7" t="s">
        <v>2</v>
      </c>
      <c r="F9" s="6" t="s">
        <v>6</v>
      </c>
      <c r="G9" s="7" t="s">
        <v>2</v>
      </c>
      <c r="H9" s="6" t="s">
        <v>6</v>
      </c>
      <c r="I9" s="7" t="s">
        <v>2</v>
      </c>
      <c r="J9" s="6" t="s">
        <v>6</v>
      </c>
      <c r="K9" s="7" t="s">
        <v>2</v>
      </c>
      <c r="L9" s="6" t="s">
        <v>6</v>
      </c>
      <c r="M9" s="7" t="s">
        <v>2</v>
      </c>
      <c r="N9" s="6" t="s">
        <v>6</v>
      </c>
      <c r="O9" s="7" t="s">
        <v>2</v>
      </c>
      <c r="P9" s="6" t="s">
        <v>6</v>
      </c>
      <c r="Q9" s="7" t="s">
        <v>2</v>
      </c>
      <c r="R9" s="6" t="s">
        <v>6</v>
      </c>
      <c r="S9" s="7" t="s">
        <v>2</v>
      </c>
      <c r="T9" s="6" t="s">
        <v>6</v>
      </c>
    </row>
    <row r="10" spans="1:20">
      <c r="A10" s="5">
        <v>1</v>
      </c>
      <c r="B10" s="10">
        <v>86</v>
      </c>
      <c r="C10" s="4">
        <f t="shared" ref="C10:C18" si="32">IFERROR(IF((B10-B$6)*C$5&gt;=0,B10-B$6,""),"")</f>
        <v>-57</v>
      </c>
      <c r="D10" s="3">
        <f>IF(B10=D$6,"",B10)</f>
        <v>86</v>
      </c>
      <c r="E10" s="4">
        <f t="shared" ref="E10" si="33">IFERROR(IF((D10-D$6)*E$5&gt;=0,D10-D$6,""),"")</f>
        <v>-44</v>
      </c>
      <c r="F10" s="3">
        <f t="shared" ref="F10:F18" si="34">IF(D10=F$6,"",D10)</f>
        <v>86</v>
      </c>
      <c r="G10" s="4">
        <f t="shared" ref="G10" si="35">IFERROR(IF((F10-F$6)*G$5&gt;=0,F10-F$6,""),"")</f>
        <v>-16</v>
      </c>
      <c r="H10" s="3">
        <f t="shared" ref="H10:H18" si="36">IF(F10=H$6,"",F10)</f>
        <v>86</v>
      </c>
      <c r="I10" s="4">
        <f t="shared" ref="I10" si="37">IFERROR(IF((H10-H$6)*I$5&gt;=0,H10-H$6,""),"")</f>
        <v>-8</v>
      </c>
      <c r="J10" s="3">
        <f t="shared" ref="J10:J18" si="38">IF(H10=J$6,"",H10)</f>
        <v>86</v>
      </c>
      <c r="K10" s="4">
        <f t="shared" ref="K10" si="39">IFERROR(IF((J10-J$6)*K$5&gt;=0,J10-J$6,""),"")</f>
        <v>-5</v>
      </c>
      <c r="L10" s="3" t="str">
        <f t="shared" ref="L10:L18" si="40">IF(J10=L$6,"",J10)</f>
        <v/>
      </c>
      <c r="M10" s="4" t="str">
        <f t="shared" ref="M10" si="41">IFERROR(IF((L10-L$6)*M$5&gt;=0,L10-L$6,""),"")</f>
        <v/>
      </c>
      <c r="N10" s="3" t="str">
        <f t="shared" ref="N10:N18" si="42">IF(L10=N$6,"",L10)</f>
        <v/>
      </c>
      <c r="O10" s="4" t="str">
        <f t="shared" ref="O10" si="43">IFERROR(IF((N10-N$6)*O$5&gt;=0,N10-N$6,""),"")</f>
        <v/>
      </c>
      <c r="P10" s="3" t="str">
        <f t="shared" ref="P10:P18" si="44">IF(N10=P$6,"",N10)</f>
        <v/>
      </c>
      <c r="Q10" s="4" t="str">
        <f t="shared" ref="Q10" si="45">IFERROR(IF((P10-P$6)*Q$5&gt;=0,P10-P$6,""),"")</f>
        <v/>
      </c>
      <c r="R10" s="3" t="str">
        <f t="shared" ref="R10:R18" si="46">IF(P10=R$6,"",P10)</f>
        <v/>
      </c>
      <c r="S10" s="4" t="str">
        <f t="shared" ref="S10" si="47">IFERROR(IF((R10-R$6)*S$5&gt;=0,R10-R$6,""),"")</f>
        <v/>
      </c>
      <c r="T10" s="3" t="str">
        <f t="shared" ref="T10:T18" si="48">IF(R10=T$6,"",R10)</f>
        <v/>
      </c>
    </row>
    <row r="11" spans="1:20">
      <c r="A11" s="5">
        <v>2</v>
      </c>
      <c r="B11" s="8">
        <v>147</v>
      </c>
      <c r="C11" s="4" t="str">
        <f t="shared" si="32"/>
        <v/>
      </c>
      <c r="D11" s="3">
        <f t="shared" ref="D11:D18" si="49">IF(B11=D$6,"",B11)</f>
        <v>147</v>
      </c>
      <c r="E11" s="4" t="str">
        <f t="shared" ref="E11" si="50">IFERROR(IF((D11-D$6)*E$5&gt;=0,D11-D$6,""),"")</f>
        <v/>
      </c>
      <c r="F11" s="3">
        <f t="shared" si="34"/>
        <v>147</v>
      </c>
      <c r="G11" s="4" t="str">
        <f t="shared" ref="G11" si="51">IFERROR(IF((F11-F$6)*G$5&gt;=0,F11-F$6,""),"")</f>
        <v/>
      </c>
      <c r="H11" s="3">
        <f t="shared" si="36"/>
        <v>147</v>
      </c>
      <c r="I11" s="4" t="str">
        <f t="shared" ref="I11" si="52">IFERROR(IF((H11-H$6)*I$5&gt;=0,H11-H$6,""),"")</f>
        <v/>
      </c>
      <c r="J11" s="3">
        <f t="shared" si="38"/>
        <v>147</v>
      </c>
      <c r="K11" s="4" t="str">
        <f t="shared" ref="K11" si="53">IFERROR(IF((J11-J$6)*K$5&gt;=0,J11-J$6,""),"")</f>
        <v/>
      </c>
      <c r="L11" s="3">
        <f t="shared" si="40"/>
        <v>147</v>
      </c>
      <c r="M11" s="4">
        <f t="shared" ref="M11" si="54">IFERROR(IF((L11-L$6)*M$5&gt;=0,L11-L$6,""),"")</f>
        <v>61</v>
      </c>
      <c r="N11" s="3" t="str">
        <f t="shared" si="42"/>
        <v/>
      </c>
      <c r="O11" s="4" t="str">
        <f t="shared" ref="O11" si="55">IFERROR(IF((N11-N$6)*O$5&gt;=0,N11-N$6,""),"")</f>
        <v/>
      </c>
      <c r="P11" s="3" t="str">
        <f t="shared" si="44"/>
        <v/>
      </c>
      <c r="Q11" s="4" t="str">
        <f t="shared" ref="Q11" si="56">IFERROR(IF((P11-P$6)*Q$5&gt;=0,P11-P$6,""),"")</f>
        <v/>
      </c>
      <c r="R11" s="3" t="str">
        <f t="shared" si="46"/>
        <v/>
      </c>
      <c r="S11" s="4" t="str">
        <f t="shared" ref="S11" si="57">IFERROR(IF((R11-R$6)*S$5&gt;=0,R11-R$6,""),"")</f>
        <v/>
      </c>
      <c r="T11" s="3" t="str">
        <f t="shared" si="48"/>
        <v/>
      </c>
    </row>
    <row r="12" spans="1:20">
      <c r="A12" s="5">
        <v>3</v>
      </c>
      <c r="B12" s="8">
        <v>91</v>
      </c>
      <c r="C12" s="4">
        <f t="shared" si="32"/>
        <v>-52</v>
      </c>
      <c r="D12" s="3">
        <f t="shared" si="49"/>
        <v>91</v>
      </c>
      <c r="E12" s="4">
        <f t="shared" ref="E12" si="58">IFERROR(IF((D12-D$6)*E$5&gt;=0,D12-D$6,""),"")</f>
        <v>-39</v>
      </c>
      <c r="F12" s="3">
        <f t="shared" si="34"/>
        <v>91</v>
      </c>
      <c r="G12" s="4">
        <f t="shared" ref="G12" si="59">IFERROR(IF((F12-F$6)*G$5&gt;=0,F12-F$6,""),"")</f>
        <v>-11</v>
      </c>
      <c r="H12" s="3">
        <f t="shared" si="36"/>
        <v>91</v>
      </c>
      <c r="I12" s="4">
        <f t="shared" ref="I12" si="60">IFERROR(IF((H12-H$6)*I$5&gt;=0,H12-H$6,""),"")</f>
        <v>-3</v>
      </c>
      <c r="J12" s="3" t="str">
        <f t="shared" si="38"/>
        <v/>
      </c>
      <c r="K12" s="4" t="str">
        <f t="shared" ref="K12" si="61">IFERROR(IF((J12-J$6)*K$5&gt;=0,J12-J$6,""),"")</f>
        <v/>
      </c>
      <c r="L12" s="3" t="str">
        <f t="shared" si="40"/>
        <v/>
      </c>
      <c r="M12" s="4" t="str">
        <f t="shared" ref="M12" si="62">IFERROR(IF((L12-L$6)*M$5&gt;=0,L12-L$6,""),"")</f>
        <v/>
      </c>
      <c r="N12" s="3" t="str">
        <f t="shared" si="42"/>
        <v/>
      </c>
      <c r="O12" s="4" t="str">
        <f t="shared" ref="O12" si="63">IFERROR(IF((N12-N$6)*O$5&gt;=0,N12-N$6,""),"")</f>
        <v/>
      </c>
      <c r="P12" s="3" t="str">
        <f t="shared" si="44"/>
        <v/>
      </c>
      <c r="Q12" s="4" t="str">
        <f t="shared" ref="Q12" si="64">IFERROR(IF((P12-P$6)*Q$5&gt;=0,P12-P$6,""),"")</f>
        <v/>
      </c>
      <c r="R12" s="3" t="str">
        <f t="shared" si="46"/>
        <v/>
      </c>
      <c r="S12" s="4" t="str">
        <f t="shared" ref="S12" si="65">IFERROR(IF((R12-R$6)*S$5&gt;=0,R12-R$6,""),"")</f>
        <v/>
      </c>
      <c r="T12" s="3" t="str">
        <f t="shared" si="48"/>
        <v/>
      </c>
    </row>
    <row r="13" spans="1:20">
      <c r="A13" s="5">
        <v>4</v>
      </c>
      <c r="B13" s="8">
        <v>177</v>
      </c>
      <c r="C13" s="4" t="str">
        <f t="shared" si="32"/>
        <v/>
      </c>
      <c r="D13" s="3">
        <f t="shared" si="49"/>
        <v>177</v>
      </c>
      <c r="E13" s="4" t="str">
        <f t="shared" ref="E13" si="66">IFERROR(IF((D13-D$6)*E$5&gt;=0,D13-D$6,""),"")</f>
        <v/>
      </c>
      <c r="F13" s="3">
        <f t="shared" si="34"/>
        <v>177</v>
      </c>
      <c r="G13" s="4" t="str">
        <f t="shared" ref="G13" si="67">IFERROR(IF((F13-F$6)*G$5&gt;=0,F13-F$6,""),"")</f>
        <v/>
      </c>
      <c r="H13" s="3">
        <f t="shared" si="36"/>
        <v>177</v>
      </c>
      <c r="I13" s="4" t="str">
        <f t="shared" ref="I13" si="68">IFERROR(IF((H13-H$6)*I$5&gt;=0,H13-H$6,""),"")</f>
        <v/>
      </c>
      <c r="J13" s="3">
        <f t="shared" si="38"/>
        <v>177</v>
      </c>
      <c r="K13" s="4" t="str">
        <f t="shared" ref="K13" si="69">IFERROR(IF((J13-J$6)*K$5&gt;=0,J13-J$6,""),"")</f>
        <v/>
      </c>
      <c r="L13" s="3">
        <f t="shared" si="40"/>
        <v>177</v>
      </c>
      <c r="M13" s="4">
        <f t="shared" ref="M13" si="70">IFERROR(IF((L13-L$6)*M$5&gt;=0,L13-L$6,""),"")</f>
        <v>91</v>
      </c>
      <c r="N13" s="3">
        <f t="shared" si="42"/>
        <v>177</v>
      </c>
      <c r="O13" s="4">
        <f t="shared" ref="O13" si="71">IFERROR(IF((N13-N$6)*O$5&gt;=0,N13-N$6,""),"")</f>
        <v>30</v>
      </c>
      <c r="P13" s="3">
        <f t="shared" si="44"/>
        <v>177</v>
      </c>
      <c r="Q13" s="4">
        <f t="shared" ref="Q13" si="72">IFERROR(IF((P13-P$6)*Q$5&gt;=0,P13-P$6,""),"")</f>
        <v>27</v>
      </c>
      <c r="R13" s="3">
        <f t="shared" si="46"/>
        <v>177</v>
      </c>
      <c r="S13" s="4">
        <f t="shared" ref="S13" si="73">IFERROR(IF((R13-R$6)*S$5&gt;=0,R13-R$6,""),"")</f>
        <v>2</v>
      </c>
      <c r="T13" s="3" t="str">
        <f t="shared" si="48"/>
        <v/>
      </c>
    </row>
    <row r="14" spans="1:20">
      <c r="A14" s="5">
        <v>5</v>
      </c>
      <c r="B14" s="8">
        <v>94</v>
      </c>
      <c r="C14" s="4">
        <f t="shared" si="32"/>
        <v>-49</v>
      </c>
      <c r="D14" s="3">
        <f t="shared" si="49"/>
        <v>94</v>
      </c>
      <c r="E14" s="4">
        <f t="shared" ref="E14" si="74">IFERROR(IF((D14-D$6)*E$5&gt;=0,D14-D$6,""),"")</f>
        <v>-36</v>
      </c>
      <c r="F14" s="3">
        <f t="shared" si="34"/>
        <v>94</v>
      </c>
      <c r="G14" s="4">
        <f t="shared" ref="G14" si="75">IFERROR(IF((F14-F$6)*G$5&gt;=0,F14-F$6,""),"")</f>
        <v>-8</v>
      </c>
      <c r="H14" s="3" t="str">
        <f t="shared" si="36"/>
        <v/>
      </c>
      <c r="I14" s="4" t="str">
        <f t="shared" ref="I14" si="76">IFERROR(IF((H14-H$6)*I$5&gt;=0,H14-H$6,""),"")</f>
        <v/>
      </c>
      <c r="J14" s="3" t="str">
        <f t="shared" si="38"/>
        <v/>
      </c>
      <c r="K14" s="4" t="str">
        <f t="shared" ref="K14" si="77">IFERROR(IF((J14-J$6)*K$5&gt;=0,J14-J$6,""),"")</f>
        <v/>
      </c>
      <c r="L14" s="3" t="str">
        <f t="shared" si="40"/>
        <v/>
      </c>
      <c r="M14" s="4" t="str">
        <f t="shared" ref="M14" si="78">IFERROR(IF((L14-L$6)*M$5&gt;=0,L14-L$6,""),"")</f>
        <v/>
      </c>
      <c r="N14" s="3" t="str">
        <f t="shared" si="42"/>
        <v/>
      </c>
      <c r="O14" s="4" t="str">
        <f t="shared" ref="O14" si="79">IFERROR(IF((N14-N$6)*O$5&gt;=0,N14-N$6,""),"")</f>
        <v/>
      </c>
      <c r="P14" s="3" t="str">
        <f t="shared" si="44"/>
        <v/>
      </c>
      <c r="Q14" s="4" t="str">
        <f t="shared" ref="Q14" si="80">IFERROR(IF((P14-P$6)*Q$5&gt;=0,P14-P$6,""),"")</f>
        <v/>
      </c>
      <c r="R14" s="3" t="str">
        <f t="shared" si="46"/>
        <v/>
      </c>
      <c r="S14" s="4" t="str">
        <f t="shared" ref="S14" si="81">IFERROR(IF((R14-R$6)*S$5&gt;=0,R14-R$6,""),"")</f>
        <v/>
      </c>
      <c r="T14" s="3" t="str">
        <f t="shared" si="48"/>
        <v/>
      </c>
    </row>
    <row r="15" spans="1:20">
      <c r="A15" s="5">
        <v>6</v>
      </c>
      <c r="B15" s="8">
        <v>150</v>
      </c>
      <c r="C15" s="4" t="str">
        <f t="shared" si="32"/>
        <v/>
      </c>
      <c r="D15" s="3">
        <f t="shared" si="49"/>
        <v>150</v>
      </c>
      <c r="E15" s="4" t="str">
        <f t="shared" ref="E15" si="82">IFERROR(IF((D15-D$6)*E$5&gt;=0,D15-D$6,""),"")</f>
        <v/>
      </c>
      <c r="F15" s="3">
        <f t="shared" si="34"/>
        <v>150</v>
      </c>
      <c r="G15" s="4" t="str">
        <f t="shared" ref="G15" si="83">IFERROR(IF((F15-F$6)*G$5&gt;=0,F15-F$6,""),"")</f>
        <v/>
      </c>
      <c r="H15" s="3">
        <f t="shared" si="36"/>
        <v>150</v>
      </c>
      <c r="I15" s="4" t="str">
        <f t="shared" ref="I15" si="84">IFERROR(IF((H15-H$6)*I$5&gt;=0,H15-H$6,""),"")</f>
        <v/>
      </c>
      <c r="J15" s="3">
        <f t="shared" si="38"/>
        <v>150</v>
      </c>
      <c r="K15" s="4" t="str">
        <f t="shared" ref="K15" si="85">IFERROR(IF((J15-J$6)*K$5&gt;=0,J15-J$6,""),"")</f>
        <v/>
      </c>
      <c r="L15" s="3">
        <f t="shared" si="40"/>
        <v>150</v>
      </c>
      <c r="M15" s="4">
        <f t="shared" ref="M15" si="86">IFERROR(IF((L15-L$6)*M$5&gt;=0,L15-L$6,""),"")</f>
        <v>64</v>
      </c>
      <c r="N15" s="3">
        <f t="shared" si="42"/>
        <v>150</v>
      </c>
      <c r="O15" s="4">
        <f t="shared" ref="O15" si="87">IFERROR(IF((N15-N$6)*O$5&gt;=0,N15-N$6,""),"")</f>
        <v>3</v>
      </c>
      <c r="P15" s="3" t="str">
        <f t="shared" si="44"/>
        <v/>
      </c>
      <c r="Q15" s="4" t="str">
        <f t="shared" ref="Q15" si="88">IFERROR(IF((P15-P$6)*Q$5&gt;=0,P15-P$6,""),"")</f>
        <v/>
      </c>
      <c r="R15" s="3" t="str">
        <f t="shared" si="46"/>
        <v/>
      </c>
      <c r="S15" s="4" t="str">
        <f t="shared" ref="S15" si="89">IFERROR(IF((R15-R$6)*S$5&gt;=0,R15-R$6,""),"")</f>
        <v/>
      </c>
      <c r="T15" s="3" t="str">
        <f t="shared" si="48"/>
        <v/>
      </c>
    </row>
    <row r="16" spans="1:20">
      <c r="A16" s="5">
        <v>7</v>
      </c>
      <c r="B16" s="8">
        <v>102</v>
      </c>
      <c r="C16" s="4">
        <f t="shared" si="32"/>
        <v>-41</v>
      </c>
      <c r="D16" s="3">
        <f t="shared" si="49"/>
        <v>102</v>
      </c>
      <c r="E16" s="4">
        <f t="shared" ref="E16" si="90">IFERROR(IF((D16-D$6)*E$5&gt;=0,D16-D$6,""),"")</f>
        <v>-28</v>
      </c>
      <c r="F16" s="3" t="str">
        <f t="shared" si="34"/>
        <v/>
      </c>
      <c r="G16" s="4" t="str">
        <f t="shared" ref="G16" si="91">IFERROR(IF((F16-F$6)*G$5&gt;=0,F16-F$6,""),"")</f>
        <v/>
      </c>
      <c r="H16" s="3" t="str">
        <f t="shared" si="36"/>
        <v/>
      </c>
      <c r="I16" s="4" t="str">
        <f t="shared" ref="I16" si="92">IFERROR(IF((H16-H$6)*I$5&gt;=0,H16-H$6,""),"")</f>
        <v/>
      </c>
      <c r="J16" s="3" t="str">
        <f t="shared" si="38"/>
        <v/>
      </c>
      <c r="K16" s="4" t="str">
        <f t="shared" ref="K16" si="93">IFERROR(IF((J16-J$6)*K$5&gt;=0,J16-J$6,""),"")</f>
        <v/>
      </c>
      <c r="L16" s="3" t="str">
        <f t="shared" si="40"/>
        <v/>
      </c>
      <c r="M16" s="4" t="str">
        <f t="shared" ref="M16" si="94">IFERROR(IF((L16-L$6)*M$5&gt;=0,L16-L$6,""),"")</f>
        <v/>
      </c>
      <c r="N16" s="3" t="str">
        <f t="shared" si="42"/>
        <v/>
      </c>
      <c r="O16" s="4" t="str">
        <f t="shared" ref="O16" si="95">IFERROR(IF((N16-N$6)*O$5&gt;=0,N16-N$6,""),"")</f>
        <v/>
      </c>
      <c r="P16" s="3" t="str">
        <f t="shared" si="44"/>
        <v/>
      </c>
      <c r="Q16" s="4" t="str">
        <f t="shared" ref="Q16" si="96">IFERROR(IF((P16-P$6)*Q$5&gt;=0,P16-P$6,""),"")</f>
        <v/>
      </c>
      <c r="R16" s="3" t="str">
        <f t="shared" si="46"/>
        <v/>
      </c>
      <c r="S16" s="4" t="str">
        <f t="shared" ref="S16" si="97">IFERROR(IF((R16-R$6)*S$5&gt;=0,R16-R$6,""),"")</f>
        <v/>
      </c>
      <c r="T16" s="3" t="str">
        <f t="shared" si="48"/>
        <v/>
      </c>
    </row>
    <row r="17" spans="1:20">
      <c r="A17" s="5">
        <v>8</v>
      </c>
      <c r="B17" s="8">
        <v>175</v>
      </c>
      <c r="C17" s="4" t="str">
        <f t="shared" si="32"/>
        <v/>
      </c>
      <c r="D17" s="3">
        <f t="shared" si="49"/>
        <v>175</v>
      </c>
      <c r="E17" s="4" t="str">
        <f t="shared" ref="E17" si="98">IFERROR(IF((D17-D$6)*E$5&gt;=0,D17-D$6,""),"")</f>
        <v/>
      </c>
      <c r="F17" s="3">
        <f t="shared" si="34"/>
        <v>175</v>
      </c>
      <c r="G17" s="4" t="str">
        <f t="shared" ref="G17" si="99">IFERROR(IF((F17-F$6)*G$5&gt;=0,F17-F$6,""),"")</f>
        <v/>
      </c>
      <c r="H17" s="3">
        <f t="shared" si="36"/>
        <v>175</v>
      </c>
      <c r="I17" s="4" t="str">
        <f t="shared" ref="I17" si="100">IFERROR(IF((H17-H$6)*I$5&gt;=0,H17-H$6,""),"")</f>
        <v/>
      </c>
      <c r="J17" s="3">
        <f t="shared" si="38"/>
        <v>175</v>
      </c>
      <c r="K17" s="4" t="str">
        <f t="shared" ref="K17" si="101">IFERROR(IF((J17-J$6)*K$5&gt;=0,J17-J$6,""),"")</f>
        <v/>
      </c>
      <c r="L17" s="3">
        <f t="shared" si="40"/>
        <v>175</v>
      </c>
      <c r="M17" s="4">
        <f t="shared" ref="M17" si="102">IFERROR(IF((L17-L$6)*M$5&gt;=0,L17-L$6,""),"")</f>
        <v>89</v>
      </c>
      <c r="N17" s="3">
        <f t="shared" si="42"/>
        <v>175</v>
      </c>
      <c r="O17" s="4">
        <f t="shared" ref="O17" si="103">IFERROR(IF((N17-N$6)*O$5&gt;=0,N17-N$6,""),"")</f>
        <v>28</v>
      </c>
      <c r="P17" s="3">
        <f t="shared" si="44"/>
        <v>175</v>
      </c>
      <c r="Q17" s="4">
        <f t="shared" ref="Q17" si="104">IFERROR(IF((P17-P$6)*Q$5&gt;=0,P17-P$6,""),"")</f>
        <v>25</v>
      </c>
      <c r="R17" s="3" t="str">
        <f t="shared" si="46"/>
        <v/>
      </c>
      <c r="S17" s="4" t="str">
        <f t="shared" ref="S17" si="105">IFERROR(IF((R17-R$6)*S$5&gt;=0,R17-R$6,""),"")</f>
        <v/>
      </c>
      <c r="T17" s="3" t="str">
        <f t="shared" si="48"/>
        <v/>
      </c>
    </row>
    <row r="18" spans="1:20">
      <c r="A18" s="5">
        <v>9</v>
      </c>
      <c r="B18" s="8">
        <v>130</v>
      </c>
      <c r="C18" s="4">
        <f t="shared" si="32"/>
        <v>-13</v>
      </c>
      <c r="D18" s="3" t="str">
        <f t="shared" si="49"/>
        <v/>
      </c>
      <c r="E18" s="4" t="str">
        <f t="shared" ref="E18" si="106">IFERROR(IF((D18-D$6)*E$5&gt;=0,D18-D$6,""),"")</f>
        <v/>
      </c>
      <c r="F18" s="3" t="str">
        <f t="shared" si="34"/>
        <v/>
      </c>
      <c r="G18" s="4" t="str">
        <f t="shared" ref="G18" si="107">IFERROR(IF((F18-F$6)*G$5&gt;=0,F18-F$6,""),"")</f>
        <v/>
      </c>
      <c r="H18" s="3" t="str">
        <f t="shared" si="36"/>
        <v/>
      </c>
      <c r="I18" s="4" t="str">
        <f t="shared" ref="I18" si="108">IFERROR(IF((H18-H$6)*I$5&gt;=0,H18-H$6,""),"")</f>
        <v/>
      </c>
      <c r="J18" s="3" t="str">
        <f t="shared" si="38"/>
        <v/>
      </c>
      <c r="K18" s="4" t="str">
        <f t="shared" ref="K18" si="109">IFERROR(IF((J18-J$6)*K$5&gt;=0,J18-J$6,""),"")</f>
        <v/>
      </c>
      <c r="L18" s="3" t="str">
        <f t="shared" si="40"/>
        <v/>
      </c>
      <c r="M18" s="4" t="str">
        <f t="shared" ref="M18" si="110">IFERROR(IF((L18-L$6)*M$5&gt;=0,L18-L$6,""),"")</f>
        <v/>
      </c>
      <c r="N18" s="3" t="str">
        <f t="shared" si="42"/>
        <v/>
      </c>
      <c r="O18" s="4" t="str">
        <f t="shared" ref="O18" si="111">IFERROR(IF((N18-N$6)*O$5&gt;=0,N18-N$6,""),"")</f>
        <v/>
      </c>
      <c r="P18" s="3" t="str">
        <f t="shared" si="44"/>
        <v/>
      </c>
      <c r="Q18" s="4" t="str">
        <f t="shared" ref="Q18" si="112">IFERROR(IF((P18-P$6)*Q$5&gt;=0,P18-P$6,""),"")</f>
        <v/>
      </c>
      <c r="R18" s="3" t="str">
        <f t="shared" si="46"/>
        <v/>
      </c>
      <c r="S18" s="4" t="str">
        <f t="shared" ref="S18" si="113">IFERROR(IF((R18-R$6)*S$5&gt;=0,R18-R$6,""),"")</f>
        <v/>
      </c>
      <c r="T18" s="3" t="str">
        <f t="shared" si="48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FCFS</vt:lpstr>
      <vt:lpstr>SSTF</vt:lpstr>
      <vt:lpstr>SCAN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307Master</dc:creator>
  <cp:lastModifiedBy>raojun</cp:lastModifiedBy>
  <dcterms:created xsi:type="dcterms:W3CDTF">2018-06-07T12:16:28Z</dcterms:created>
  <dcterms:modified xsi:type="dcterms:W3CDTF">2018-07-04T09:16:55Z</dcterms:modified>
</cp:coreProperties>
</file>