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2840" windowWidth="15940" xWindow="0" yWindow="460"/>
  </bookViews>
  <sheets>
    <sheet name="ESTIMATE" sheetId="1" state="visible" r:id="rId1"/>
    <sheet name="PRICE " sheetId="2" state="visible" r:id="rId2"/>
  </sheets>
  <definedNames>
    <definedName localSheetId="0" name="_xlnm.Print_Area">'ESTIMATE'!$A$1:$I$329</definedName>
    <definedName localSheetId="1" name="_xlnm.Print_Area">'PRICE '!$A$1:$I$63</definedName>
  </definedNames>
  <calcPr calcId="191029" fullCalcOnLoad="1"/>
</workbook>
</file>

<file path=xl/styles.xml><?xml version="1.0" encoding="utf-8"?>
<styleSheet xmlns="http://schemas.openxmlformats.org/spreadsheetml/2006/main">
  <numFmts count="4">
    <numFmt formatCode="&quot;$&quot;#,##0.00_);[Red]\(&quot;$&quot;#,##0.00\)" numFmtId="164"/>
    <numFmt formatCode="0.0" numFmtId="165"/>
    <numFmt formatCode="0.000" numFmtId="166"/>
    <numFmt formatCode="&quot;$&quot;#,##0.00" numFmtId="167"/>
  </numFmts>
  <fonts count="47">
    <font>
      <name val="Calibri"/>
      <family val="2"/>
      <color theme="1"/>
      <sz val="11"/>
      <scheme val="minor"/>
    </font>
    <font>
      <name val="Calibri"/>
      <family val="2"/>
      <color theme="1"/>
      <sz val="12"/>
      <scheme val="minor"/>
    </font>
    <font>
      <name val="Calibri"/>
      <family val="2"/>
      <b val="1"/>
      <color theme="1"/>
      <sz val="11"/>
      <u val="single"/>
      <scheme val="minor"/>
    </font>
    <font>
      <name val="Arial"/>
      <family val="2"/>
      <sz val="10"/>
    </font>
    <font>
      <name val="Arial"/>
      <family val="2"/>
      <b val="1"/>
      <sz val="10"/>
    </font>
    <font>
      <name val="Arial"/>
      <family val="2"/>
      <b val="1"/>
      <sz val="10"/>
      <u val="single"/>
    </font>
    <font>
      <name val="Arial"/>
      <family val="2"/>
      <b val="1"/>
      <sz val="9"/>
      <u val="single"/>
    </font>
    <font>
      <name val="Arial"/>
      <family val="2"/>
      <b val="1"/>
      <color indexed="10"/>
      <sz val="12"/>
    </font>
    <font>
      <name val="Calibri"/>
      <family val="2"/>
      <sz val="11"/>
      <scheme val="minor"/>
    </font>
    <font>
      <name val="Calibri"/>
      <family val="2"/>
      <color theme="1"/>
      <sz val="12"/>
      <scheme val="minor"/>
    </font>
    <font>
      <name val="Arial"/>
      <family val="2"/>
      <color theme="1"/>
      <sz val="10"/>
    </font>
    <font>
      <name val="Arial"/>
      <family val="2"/>
      <b val="1"/>
      <sz val="8"/>
    </font>
    <font>
      <name val="Arial"/>
      <family val="2"/>
      <b val="1"/>
      <color indexed="14"/>
      <sz val="12"/>
    </font>
    <font>
      <name val="Arial"/>
      <family val="2"/>
      <b val="1"/>
      <color rgb="FFFF0000"/>
      <sz val="12"/>
    </font>
    <font>
      <name val="Arial"/>
      <family val="2"/>
      <b val="1"/>
      <color indexed="12"/>
      <sz val="10"/>
    </font>
    <font>
      <name val="Arial"/>
      <family val="2"/>
      <b val="1"/>
      <color indexed="12"/>
      <sz val="12"/>
    </font>
    <font>
      <name val="Times New Roman"/>
      <family val="1"/>
      <b val="1"/>
      <i val="1"/>
      <color indexed="16"/>
      <sz val="14"/>
    </font>
    <font>
      <name val="Arial"/>
      <family val="2"/>
      <b val="1"/>
      <sz val="14"/>
    </font>
    <font>
      <name val="Arial"/>
      <family val="2"/>
      <b val="1"/>
      <sz val="11"/>
    </font>
    <font>
      <name val="Arial"/>
      <family val="2"/>
      <sz val="11"/>
    </font>
    <font>
      <name val="Arial"/>
      <family val="2"/>
      <color indexed="12"/>
      <sz val="10"/>
      <u val="single"/>
    </font>
    <font>
      <name val="Arial"/>
      <family val="2"/>
      <b val="1"/>
      <sz val="12"/>
    </font>
    <font>
      <name val="Calibri"/>
      <family val="2"/>
      <color theme="1"/>
      <sz val="10"/>
      <scheme val="minor"/>
    </font>
    <font>
      <name val="Arial"/>
      <family val="2"/>
      <sz val="14"/>
    </font>
    <font>
      <name val="Calibri"/>
      <family val="2"/>
      <color theme="1"/>
      <sz val="14"/>
      <scheme val="minor"/>
    </font>
    <font>
      <name val="Arial"/>
      <family val="2"/>
      <sz val="16"/>
    </font>
    <font>
      <name val="Arial"/>
      <family val="2"/>
      <b val="1"/>
      <sz val="16"/>
    </font>
    <font>
      <name val="Arial"/>
      <family val="2"/>
      <sz val="9"/>
    </font>
    <font>
      <name val="Calibri"/>
      <family val="2"/>
      <b val="1"/>
      <color theme="1"/>
      <sz val="11"/>
      <scheme val="minor"/>
    </font>
    <font>
      <name val="Arial"/>
      <family val="2"/>
      <b val="1"/>
      <color rgb="FF92D050"/>
      <sz val="18"/>
    </font>
    <font>
      <name val="Arial"/>
      <family val="2"/>
      <b val="1"/>
      <sz val="20"/>
    </font>
    <font>
      <name val="Arial"/>
      <family val="2"/>
      <color theme="1"/>
      <sz val="12"/>
    </font>
    <font>
      <name val="Calibri"/>
      <family val="2"/>
      <color theme="1"/>
      <sz val="12"/>
    </font>
    <font>
      <name val="Calibri"/>
      <family val="2"/>
      <sz val="10"/>
      <scheme val="minor"/>
    </font>
    <font>
      <name val="Times New Roman"/>
      <family val="1"/>
      <b val="1"/>
      <i val="1"/>
      <sz val="14"/>
    </font>
    <font>
      <name val="Times New Roman"/>
      <family val="1"/>
      <b val="1"/>
      <i val="1"/>
      <color indexed="16"/>
      <sz val="26"/>
    </font>
    <font>
      <name val="Times New Roman"/>
      <family val="1"/>
      <b val="1"/>
      <i val="1"/>
      <sz val="26"/>
    </font>
    <font>
      <name val="Calibri"/>
      <family val="2"/>
      <b val="1"/>
      <sz val="11"/>
      <u val="single"/>
      <scheme val="minor"/>
    </font>
    <font>
      <name val="Times New Roman"/>
      <family val="1"/>
      <b val="1"/>
      <i val="1"/>
      <color indexed="16"/>
      <sz val="16"/>
    </font>
    <font>
      <name val="Arial"/>
      <family val="2"/>
      <b val="1"/>
      <color theme="5" tint="-0.249977111117893"/>
      <sz val="14"/>
    </font>
    <font>
      <name val="Calibri"/>
      <family val="2"/>
      <b val="1"/>
      <color theme="1"/>
      <sz val="14"/>
      <scheme val="minor"/>
    </font>
    <font>
      <name val="Univers Condensed"/>
      <family val="2"/>
      <b val="1"/>
      <i val="1"/>
      <color rgb="FF000000"/>
      <sz val="14"/>
    </font>
    <font>
      <name val="Univers Condensed"/>
      <family val="2"/>
      <b val="1"/>
      <i val="1"/>
      <color rgb="FF000000"/>
      <sz val="12"/>
    </font>
    <font>
      <name val="Calibri"/>
      <family val="2"/>
      <b val="1"/>
      <sz val="11"/>
      <scheme val="minor"/>
    </font>
    <font>
      <name val="Calibri"/>
      <family val="2"/>
      <color rgb="FFFF0000"/>
      <sz val="11"/>
      <scheme val="minor"/>
    </font>
    <font>
      <name val="Calibri"/>
      <family val="2"/>
      <color theme="1"/>
      <sz val="11"/>
      <scheme val="minor"/>
    </font>
    <font>
      <name val="Arial"/>
      <family val="2"/>
      <b val="1"/>
      <sz val="18"/>
    </font>
  </fonts>
  <fills count="10">
    <fill>
      <patternFill/>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9" tint="0.5999938962981048"/>
        <bgColor indexed="64"/>
      </patternFill>
    </fill>
    <fill>
      <patternFill patternType="solid">
        <fgColor theme="5" tint="0.5999938962981048"/>
        <bgColor indexed="64"/>
      </patternFill>
    </fill>
    <fill>
      <patternFill patternType="solid">
        <fgColor theme="4" tint="0.3999755851924192"/>
        <bgColor indexed="64"/>
      </patternFill>
    </fill>
    <fill>
      <patternFill patternType="solid">
        <fgColor rgb="FFFFC000"/>
        <bgColor indexed="64"/>
      </patternFill>
    </fill>
    <fill>
      <patternFill patternType="solid">
        <fgColor theme="5" tint="0.3999755851924192"/>
        <bgColor indexed="64"/>
      </patternFill>
    </fill>
  </fills>
  <borders count="3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s>
  <cellStyleXfs count="4">
    <xf borderId="0" fillId="0" fontId="45" numFmtId="0"/>
    <xf applyAlignment="1" applyProtection="1" borderId="0" fillId="0" fontId="20" numFmtId="0">
      <alignment vertical="top"/>
      <protection hidden="0" locked="0"/>
    </xf>
    <xf borderId="0" fillId="0" fontId="45" numFmtId="0"/>
    <xf borderId="0" fillId="0" fontId="45" numFmtId="0"/>
  </cellStyleXfs>
  <cellXfs count="289">
    <xf borderId="0" fillId="0" fontId="0" numFmtId="0" pivotButton="0" quotePrefix="0" xfId="0"/>
    <xf borderId="0" fillId="0" fontId="2" numFmtId="0" pivotButton="0" quotePrefix="0" xfId="0"/>
    <xf applyAlignment="1" borderId="2" fillId="2" fontId="3" numFmtId="0" pivotButton="0" quotePrefix="0" xfId="0">
      <alignment horizontal="right"/>
    </xf>
    <xf applyAlignment="1" borderId="0" fillId="0" fontId="0" numFmtId="0" pivotButton="0" quotePrefix="0" xfId="0">
      <alignment horizontal="right"/>
    </xf>
    <xf borderId="2" fillId="2" fontId="3" numFmtId="0" pivotButton="0" quotePrefix="0" xfId="0"/>
    <xf applyAlignment="1" borderId="5" fillId="2" fontId="3" numFmtId="0" pivotButton="0" quotePrefix="0" xfId="0">
      <alignment horizontal="right"/>
    </xf>
    <xf applyAlignment="1" borderId="0" fillId="2" fontId="3" numFmtId="0" pivotButton="0" quotePrefix="0" xfId="0">
      <alignment horizontal="right"/>
    </xf>
    <xf borderId="0" fillId="2" fontId="3" numFmtId="0" pivotButton="0" quotePrefix="0" xfId="0"/>
    <xf borderId="0" fillId="0" fontId="0" numFmtId="0" pivotButton="0" quotePrefix="0" xfId="0"/>
    <xf applyAlignment="1" borderId="2" fillId="0" fontId="3" numFmtId="0" pivotButton="0" quotePrefix="0" xfId="0">
      <alignment horizontal="right"/>
    </xf>
    <xf applyAlignment="1" borderId="2" fillId="0" fontId="8" numFmtId="0" pivotButton="0" quotePrefix="0" xfId="0">
      <alignment horizontal="left"/>
    </xf>
    <xf applyAlignment="1" borderId="2" fillId="0" fontId="9" numFmtId="0" pivotButton="0" quotePrefix="0" xfId="0">
      <alignment horizontal="left"/>
    </xf>
    <xf borderId="2" fillId="0" fontId="0" numFmtId="0" pivotButton="0" quotePrefix="0" xfId="0"/>
    <xf applyAlignment="1" borderId="2" fillId="0" fontId="0" numFmtId="0" pivotButton="0" quotePrefix="0" xfId="0">
      <alignment horizontal="right"/>
    </xf>
    <xf borderId="2" fillId="0" fontId="0" numFmtId="0" pivotButton="0" quotePrefix="0" xfId="0"/>
    <xf applyAlignment="1" borderId="2" fillId="2" fontId="10" numFmtId="0" pivotButton="0" quotePrefix="0" xfId="0">
      <alignment horizontal="right"/>
    </xf>
    <xf borderId="3" fillId="2" fontId="10" numFmtId="0" pivotButton="0" quotePrefix="0" xfId="0"/>
    <xf borderId="2" fillId="2" fontId="10" numFmtId="0" pivotButton="0" quotePrefix="0" xfId="0"/>
    <xf borderId="2" fillId="0" fontId="3" numFmtId="0" pivotButton="0" quotePrefix="0" xfId="0"/>
    <xf borderId="5" fillId="0" fontId="3" numFmtId="0" pivotButton="0" quotePrefix="0" xfId="0"/>
    <xf borderId="5" fillId="3" fontId="3" numFmtId="0" pivotButton="0" quotePrefix="0" xfId="0"/>
    <xf borderId="2" fillId="4" fontId="3" numFmtId="0" pivotButton="0" quotePrefix="0" xfId="0"/>
    <xf borderId="0" fillId="0" fontId="3" numFmtId="0" pivotButton="0" quotePrefix="0" xfId="0"/>
    <xf borderId="2" fillId="5" fontId="0" numFmtId="0" pivotButton="0" quotePrefix="0" xfId="0"/>
    <xf borderId="2" fillId="5" fontId="3" numFmtId="0" pivotButton="0" quotePrefix="0" xfId="0"/>
    <xf applyAlignment="1" borderId="2" fillId="5" fontId="3" numFmtId="0" pivotButton="0" quotePrefix="0" xfId="0">
      <alignment horizontal="right"/>
    </xf>
    <xf applyAlignment="1" borderId="2" fillId="2" fontId="9" numFmtId="0" pivotButton="0" quotePrefix="0" xfId="0">
      <alignment horizontal="left"/>
    </xf>
    <xf applyAlignment="1" borderId="5" fillId="0" fontId="9" numFmtId="0" pivotButton="0" quotePrefix="0" xfId="0">
      <alignment horizontal="left"/>
    </xf>
    <xf applyAlignment="1" borderId="5" fillId="2" fontId="9" numFmtId="0" pivotButton="0" quotePrefix="0" xfId="0">
      <alignment horizontal="left"/>
    </xf>
    <xf applyAlignment="1" borderId="5" fillId="3" fontId="9" numFmtId="0" pivotButton="0" quotePrefix="0" xfId="0">
      <alignment horizontal="left"/>
    </xf>
    <xf applyAlignment="1" borderId="2" fillId="4" fontId="9" numFmtId="0" pivotButton="0" quotePrefix="0" xfId="0">
      <alignment horizontal="left"/>
    </xf>
    <xf applyAlignment="1" borderId="8" fillId="2" fontId="4" numFmtId="0" pivotButton="0" quotePrefix="0" xfId="0">
      <alignment horizontal="center"/>
    </xf>
    <xf borderId="6" fillId="0" fontId="0" numFmtId="0" pivotButton="0" quotePrefix="0" xfId="0"/>
    <xf applyAlignment="1" borderId="6" fillId="0" fontId="0" numFmtId="0" pivotButton="0" quotePrefix="0" xfId="0">
      <alignment horizontal="center"/>
    </xf>
    <xf applyAlignment="1" borderId="6" fillId="2" fontId="11" numFmtId="0" pivotButton="0" quotePrefix="0" xfId="0">
      <alignment horizontal="center"/>
    </xf>
    <xf borderId="2" fillId="0" fontId="10" numFmtId="0" pivotButton="0" quotePrefix="0" xfId="0"/>
    <xf borderId="2" fillId="0" fontId="10" numFmtId="0" pivotButton="0" quotePrefix="0" xfId="0"/>
    <xf borderId="5" fillId="0" fontId="10" numFmtId="0" pivotButton="0" quotePrefix="0" xfId="0"/>
    <xf borderId="5" fillId="3" fontId="10" numFmtId="0" pivotButton="0" quotePrefix="0" xfId="0"/>
    <xf applyAlignment="1" borderId="0" fillId="0" fontId="12" numFmtId="0" pivotButton="0" quotePrefix="0" xfId="0">
      <alignment horizontal="center"/>
    </xf>
    <xf borderId="1" fillId="0" fontId="14" numFmtId="14" pivotButton="0" quotePrefix="0" xfId="0"/>
    <xf borderId="0" fillId="0" fontId="18" numFmtId="0" pivotButton="0" quotePrefix="0" xfId="0"/>
    <xf borderId="0" fillId="0" fontId="19" numFmtId="0" pivotButton="0" quotePrefix="0" xfId="0"/>
    <xf borderId="0" fillId="0" fontId="20" numFmtId="0" pivotButton="0" quotePrefix="0" xfId="1"/>
    <xf borderId="1" fillId="0" fontId="0" numFmtId="0" pivotButton="0" quotePrefix="0" xfId="0"/>
    <xf borderId="16" fillId="0" fontId="7" numFmtId="2" pivotButton="0" quotePrefix="0" xfId="0"/>
    <xf applyAlignment="1" borderId="2" fillId="3" fontId="3" numFmtId="2" pivotButton="0" quotePrefix="0" xfId="0">
      <alignment horizontal="right"/>
    </xf>
    <xf applyAlignment="1" borderId="2" fillId="0" fontId="0" numFmtId="0" pivotButton="0" quotePrefix="0" xfId="0">
      <alignment horizontal="center"/>
    </xf>
    <xf applyAlignment="1" borderId="0" fillId="0" fontId="2" numFmtId="0" pivotButton="0" quotePrefix="0" xfId="0">
      <alignment horizontal="center"/>
    </xf>
    <xf applyAlignment="1" borderId="2" fillId="5" fontId="0" numFmtId="0" pivotButton="0" quotePrefix="0" xfId="0">
      <alignment horizontal="center"/>
    </xf>
    <xf applyAlignment="1" borderId="0" fillId="0" fontId="5" numFmtId="0" pivotButton="0" quotePrefix="0" xfId="0">
      <alignment horizontal="center"/>
    </xf>
    <xf applyAlignment="1" borderId="2" fillId="0" fontId="9" numFmtId="0" pivotButton="0" quotePrefix="0" xfId="0">
      <alignment horizontal="center"/>
    </xf>
    <xf applyAlignment="1" borderId="5" fillId="0" fontId="9" numFmtId="0" pivotButton="0" quotePrefix="0" xfId="0">
      <alignment horizontal="center"/>
    </xf>
    <xf borderId="15" fillId="0" fontId="0" numFmtId="0" pivotButton="0" quotePrefix="0" xfId="0"/>
    <xf applyAlignment="1" borderId="6" fillId="0" fontId="22" numFmtId="0" pivotButton="0" quotePrefix="0" xfId="0">
      <alignment horizontal="center"/>
    </xf>
    <xf borderId="2" fillId="2" fontId="3" numFmtId="2" pivotButton="0" quotePrefix="0" xfId="0"/>
    <xf borderId="2" fillId="5" fontId="3" numFmtId="2" pivotButton="0" quotePrefix="0" xfId="0"/>
    <xf borderId="0" fillId="2" fontId="3" numFmtId="2" pivotButton="0" quotePrefix="0" xfId="0"/>
    <xf borderId="3" fillId="0" fontId="10" numFmtId="2" pivotButton="0" quotePrefix="0" xfId="0"/>
    <xf borderId="2" fillId="0" fontId="10" numFmtId="2" pivotButton="0" quotePrefix="0" xfId="0"/>
    <xf borderId="2" fillId="2" fontId="10" numFmtId="2" pivotButton="0" quotePrefix="0" xfId="0"/>
    <xf borderId="3" fillId="2" fontId="10" numFmtId="2" pivotButton="0" quotePrefix="0" xfId="0"/>
    <xf borderId="3" fillId="3" fontId="10" numFmtId="2" pivotButton="0" quotePrefix="0" xfId="0"/>
    <xf borderId="0" fillId="0" fontId="24" numFmtId="0" pivotButton="0" quotePrefix="0" xfId="0"/>
    <xf applyAlignment="1" borderId="0" fillId="0" fontId="18" numFmtId="0" pivotButton="0" quotePrefix="0" xfId="0">
      <alignment vertical="center"/>
    </xf>
    <xf applyAlignment="1" borderId="7" fillId="2" fontId="27" numFmtId="0" pivotButton="0" quotePrefix="0" xfId="0">
      <alignment horizontal="center"/>
    </xf>
    <xf borderId="0" fillId="0" fontId="25" numFmtId="0" pivotButton="0" quotePrefix="0" xfId="0"/>
    <xf applyAlignment="1" borderId="0" fillId="0" fontId="16" numFmtId="0" pivotButton="0" quotePrefix="0" xfId="0">
      <alignment horizontal="center"/>
    </xf>
    <xf borderId="0" fillId="0" fontId="0" numFmtId="0" pivotButton="0" quotePrefix="0" xfId="0"/>
    <xf borderId="0" fillId="0" fontId="0" numFmtId="0" pivotButton="0" quotePrefix="0" xfId="0"/>
    <xf applyAlignment="1" borderId="0" fillId="0" fontId="17" numFmtId="0" pivotButton="0" quotePrefix="0" xfId="0">
      <alignment horizontal="left"/>
    </xf>
    <xf borderId="0" fillId="0" fontId="26" numFmtId="0" pivotButton="0" quotePrefix="0" xfId="0"/>
    <xf applyAlignment="1" borderId="0" fillId="0" fontId="28" numFmtId="0" pivotButton="0" quotePrefix="0" xfId="0">
      <alignment horizontal="left" vertical="center"/>
    </xf>
    <xf applyAlignment="1" borderId="0" fillId="0" fontId="19" numFmtId="0" pivotButton="0" quotePrefix="0" xfId="0">
      <alignment vertical="top"/>
    </xf>
    <xf borderId="0" fillId="0" fontId="16" numFmtId="0" pivotButton="0" quotePrefix="0" xfId="0"/>
    <xf borderId="3" fillId="5" fontId="0" numFmtId="0" pivotButton="0" quotePrefix="0" xfId="0"/>
    <xf applyAlignment="1" borderId="0" fillId="0" fontId="16" numFmtId="0" pivotButton="0" quotePrefix="0" xfId="0">
      <alignment horizontal="center"/>
    </xf>
    <xf applyAlignment="1" borderId="0" fillId="0" fontId="0" numFmtId="0" pivotButton="0" quotePrefix="0" xfId="0">
      <alignment horizontal="center" vertical="center"/>
    </xf>
    <xf borderId="0" fillId="0" fontId="35" numFmtId="0" pivotButton="0" quotePrefix="0" xfId="0"/>
    <xf borderId="0" fillId="0" fontId="34" numFmtId="0" pivotButton="0" quotePrefix="0" xfId="0"/>
    <xf applyAlignment="1" borderId="0" fillId="0" fontId="18" numFmtId="0" pivotButton="0" quotePrefix="0" xfId="0">
      <alignment horizontal="left"/>
    </xf>
    <xf applyAlignment="1" borderId="0" fillId="0" fontId="18" numFmtId="0" pivotButton="0" quotePrefix="0" xfId="0">
      <alignment vertical="center"/>
    </xf>
    <xf borderId="0" fillId="0" fontId="26" numFmtId="0" pivotButton="0" quotePrefix="0" xfId="0"/>
    <xf borderId="0" fillId="0" fontId="2" numFmtId="0" pivotButton="0" quotePrefix="0" xfId="0"/>
    <xf applyAlignment="1" borderId="0" fillId="0" fontId="2" numFmtId="0" pivotButton="0" quotePrefix="0" xfId="0">
      <alignment horizontal="center"/>
    </xf>
    <xf applyAlignment="1" borderId="0" fillId="0" fontId="3" numFmtId="0" pivotButton="0" quotePrefix="0" xfId="0">
      <alignment horizontal="right"/>
    </xf>
    <xf borderId="0" fillId="0" fontId="3" numFmtId="0" pivotButton="0" quotePrefix="0" xfId="0"/>
    <xf borderId="2" fillId="0" fontId="0" numFmtId="0" pivotButton="0" quotePrefix="0" xfId="0"/>
    <xf applyAlignment="1" borderId="2" fillId="2" fontId="8" numFmtId="0" pivotButton="0" quotePrefix="0" xfId="0">
      <alignment horizontal="right"/>
    </xf>
    <xf borderId="2" fillId="2" fontId="8" numFmtId="0" pivotButton="0" quotePrefix="0" xfId="0"/>
    <xf borderId="2" fillId="2" fontId="8" numFmtId="2" pivotButton="0" quotePrefix="0" xfId="0"/>
    <xf borderId="0" fillId="0" fontId="18" numFmtId="0" pivotButton="0" quotePrefix="0" xfId="0"/>
    <xf applyAlignment="1" borderId="0" fillId="0" fontId="28" numFmtId="0" pivotButton="0" quotePrefix="0" xfId="0">
      <alignment horizontal="left" vertical="top" wrapText="1"/>
    </xf>
    <xf applyAlignment="1" borderId="2" fillId="8" fontId="9" numFmtId="0" pivotButton="0" quotePrefix="0" xfId="0">
      <alignment horizontal="center"/>
    </xf>
    <xf applyAlignment="1" borderId="2" fillId="8" fontId="3" numFmtId="0" pivotButton="0" quotePrefix="0" xfId="0">
      <alignment horizontal="right"/>
    </xf>
    <xf borderId="2" fillId="8" fontId="3" numFmtId="0" pivotButton="0" quotePrefix="0" xfId="0"/>
    <xf borderId="2" fillId="8" fontId="10" numFmtId="0" pivotButton="0" quotePrefix="0" xfId="0"/>
    <xf borderId="3" fillId="8" fontId="10" numFmtId="2" pivotButton="0" quotePrefix="0" xfId="0"/>
    <xf borderId="0" fillId="0" fontId="4" numFmtId="0" pivotButton="0" quotePrefix="0" xfId="0"/>
    <xf applyAlignment="1" borderId="0" fillId="0" fontId="38" numFmtId="0" pivotButton="0" quotePrefix="0" xfId="0">
      <alignment horizontal="center"/>
    </xf>
    <xf applyAlignment="1" borderId="3" fillId="5" fontId="0" numFmtId="0" pivotButton="0" quotePrefix="0" xfId="0">
      <alignment horizontal="center"/>
    </xf>
    <xf borderId="3" fillId="5" fontId="3" numFmtId="0" pivotButton="0" quotePrefix="0" xfId="0"/>
    <xf borderId="3" fillId="5" fontId="3" numFmtId="2" pivotButton="0" quotePrefix="0" xfId="0"/>
    <xf applyAlignment="1" borderId="0" fillId="0" fontId="0" numFmtId="0" pivotButton="0" quotePrefix="0" xfId="0">
      <alignment horizontal="right"/>
    </xf>
    <xf applyAlignment="1" borderId="2" fillId="0" fontId="0" numFmtId="0" pivotButton="0" quotePrefix="0" xfId="0">
      <alignment horizontal="left"/>
    </xf>
    <xf borderId="2" fillId="0" fontId="10" numFmtId="2" pivotButton="0" quotePrefix="0" xfId="0"/>
    <xf applyAlignment="1" borderId="0" fillId="0" fontId="19" numFmtId="0" pivotButton="0" quotePrefix="0" xfId="0">
      <alignment horizontal="left"/>
    </xf>
    <xf applyAlignment="1" borderId="0" fillId="0" fontId="28" numFmtId="0" pivotButton="0" quotePrefix="0" xfId="0">
      <alignment horizontal="center" vertical="center"/>
    </xf>
    <xf borderId="0" fillId="0" fontId="17" numFmtId="0" pivotButton="0" quotePrefix="0" xfId="0"/>
    <xf borderId="0" fillId="0" fontId="23" numFmtId="0" pivotButton="0" quotePrefix="0" xfId="0"/>
    <xf applyAlignment="1" borderId="0" fillId="0" fontId="17" numFmtId="164" pivotButton="0" quotePrefix="0" xfId="0">
      <alignment horizontal="right"/>
    </xf>
    <xf borderId="2" fillId="0" fontId="0" numFmtId="2" pivotButton="0" quotePrefix="0" xfId="0"/>
    <xf borderId="0" fillId="0" fontId="18" numFmtId="0" pivotButton="0" quotePrefix="0" xfId="0"/>
    <xf borderId="0" fillId="0" fontId="19" numFmtId="0" pivotButton="0" quotePrefix="0" xfId="0"/>
    <xf borderId="0" fillId="0" fontId="3" numFmtId="2" pivotButton="0" quotePrefix="0" xfId="0"/>
    <xf applyAlignment="1" borderId="26" fillId="9" fontId="21" numFmtId="2" pivotButton="0" quotePrefix="0" xfId="0">
      <alignment horizontal="right"/>
    </xf>
    <xf applyAlignment="1" borderId="13" fillId="0" fontId="17" numFmtId="0" pivotButton="0" quotePrefix="0" xfId="0">
      <alignment vertical="center"/>
    </xf>
    <xf applyAlignment="1" borderId="14" fillId="0" fontId="23" numFmtId="0" pivotButton="0" quotePrefix="0" xfId="0">
      <alignment vertical="center"/>
    </xf>
    <xf applyAlignment="1" borderId="14" fillId="0" fontId="3" numFmtId="0" pivotButton="0" quotePrefix="0" xfId="0">
      <alignment vertical="center"/>
    </xf>
    <xf applyAlignment="1" borderId="0" fillId="0" fontId="42" numFmtId="0" pivotButton="0" quotePrefix="0" xfId="0">
      <alignment vertical="center"/>
    </xf>
    <xf applyAlignment="1" borderId="0" fillId="0" fontId="0" numFmtId="0" pivotButton="0" quotePrefix="0" xfId="0">
      <alignment horizontal="center" vertical="center"/>
    </xf>
    <xf applyAlignment="1" borderId="0" fillId="0" fontId="37" numFmtId="0" pivotButton="0" quotePrefix="0" xfId="0">
      <alignment horizontal="left"/>
    </xf>
    <xf applyAlignment="1" borderId="0" fillId="0" fontId="9" numFmtId="0" pivotButton="0" quotePrefix="0" xfId="0">
      <alignment horizontal="center"/>
    </xf>
    <xf applyAlignment="1" borderId="0" fillId="0" fontId="33" numFmtId="0" pivotButton="0" quotePrefix="0" xfId="0">
      <alignment horizontal="right"/>
    </xf>
    <xf borderId="0" fillId="2" fontId="2" numFmtId="0" pivotButton="0" quotePrefix="0" xfId="0"/>
    <xf applyAlignment="1" borderId="0" fillId="2" fontId="2" numFmtId="0" pivotButton="0" quotePrefix="0" xfId="0">
      <alignment horizontal="center"/>
    </xf>
    <xf applyAlignment="1" borderId="0" fillId="2" fontId="0" numFmtId="0" pivotButton="0" quotePrefix="0" xfId="0">
      <alignment horizontal="center"/>
    </xf>
    <xf borderId="0" fillId="2" fontId="0" numFmtId="0" pivotButton="0" quotePrefix="0" xfId="0"/>
    <xf applyAlignment="1" borderId="2" fillId="0" fontId="0" numFmtId="0" pivotButton="0" quotePrefix="0" xfId="0">
      <alignment wrapText="1"/>
    </xf>
    <xf borderId="2" fillId="6" fontId="0" numFmtId="2" pivotButton="0" quotePrefix="0" xfId="0"/>
    <xf applyAlignment="1" borderId="2" fillId="6" fontId="0" numFmtId="2" pivotButton="0" quotePrefix="0" xfId="0">
      <alignment horizontal="center"/>
    </xf>
    <xf applyAlignment="1" borderId="2" fillId="2" fontId="3" numFmtId="2" pivotButton="0" quotePrefix="0" xfId="0">
      <alignment horizontal="right"/>
    </xf>
    <xf applyAlignment="1" borderId="2" fillId="5" fontId="0" numFmtId="2" pivotButton="0" quotePrefix="0" xfId="0">
      <alignment horizontal="center"/>
    </xf>
    <xf borderId="3" fillId="5" fontId="3" numFmtId="1" pivotButton="0" quotePrefix="0" xfId="0"/>
    <xf applyAlignment="1" borderId="0" fillId="2" fontId="0" numFmtId="0" pivotButton="0" quotePrefix="0" xfId="0">
      <alignment horizontal="right"/>
    </xf>
    <xf applyAlignment="1" borderId="2" fillId="0" fontId="44" numFmtId="0" pivotButton="0" quotePrefix="0" xfId="0">
      <alignment wrapText="1"/>
    </xf>
    <xf applyAlignment="1" borderId="2" fillId="0" fontId="0" numFmtId="0" pivotButton="0" quotePrefix="0" xfId="0">
      <alignment wrapText="1"/>
    </xf>
    <xf applyAlignment="1" borderId="3" fillId="5" fontId="8" numFmtId="165" pivotButton="0" quotePrefix="0" xfId="0">
      <alignment horizontal="center"/>
    </xf>
    <xf applyAlignment="1" borderId="0" fillId="2" fontId="37" numFmtId="0" pivotButton="0" quotePrefix="0" xfId="0">
      <alignment horizontal="left"/>
    </xf>
    <xf applyAlignment="1" borderId="0" fillId="2" fontId="5" numFmtId="0" pivotButton="0" quotePrefix="0" xfId="0">
      <alignment horizontal="center"/>
    </xf>
    <xf borderId="0" fillId="2" fontId="0" numFmtId="0" pivotButton="0" quotePrefix="0" xfId="0"/>
    <xf applyAlignment="1" borderId="0" fillId="2" fontId="0" numFmtId="0" pivotButton="0" quotePrefix="0" xfId="0">
      <alignment horizontal="center"/>
    </xf>
    <xf borderId="3" fillId="5" fontId="0" numFmtId="2" pivotButton="0" quotePrefix="0" xfId="0"/>
    <xf applyAlignment="1" borderId="5" fillId="3" fontId="9" numFmtId="166" pivotButton="0" quotePrefix="0" xfId="0">
      <alignment horizontal="center"/>
    </xf>
    <xf applyAlignment="1" borderId="5" fillId="3" fontId="9" numFmtId="2" pivotButton="0" quotePrefix="0" xfId="0">
      <alignment horizontal="center"/>
    </xf>
    <xf applyAlignment="1" borderId="3" fillId="5" fontId="0" numFmtId="165" pivotButton="0" quotePrefix="0" xfId="0">
      <alignment horizontal="center"/>
    </xf>
    <xf borderId="0" fillId="2" fontId="2" numFmtId="0" pivotButton="0" quotePrefix="0" xfId="0"/>
    <xf applyAlignment="1" borderId="0" fillId="2" fontId="2" numFmtId="0" pivotButton="0" quotePrefix="0" xfId="0">
      <alignment horizontal="center"/>
    </xf>
    <xf applyAlignment="1" borderId="0" fillId="2" fontId="0" numFmtId="0" pivotButton="0" quotePrefix="0" xfId="0">
      <alignment horizontal="right"/>
    </xf>
    <xf applyAlignment="1" borderId="2" fillId="5" fontId="3" numFmtId="2" pivotButton="0" quotePrefix="0" xfId="0">
      <alignment horizontal="right"/>
    </xf>
    <xf applyAlignment="1" borderId="2" fillId="0" fontId="9" numFmtId="0" pivotButton="0" quotePrefix="0" xfId="0">
      <alignment horizontal="center" vertical="center"/>
    </xf>
    <xf applyAlignment="1" borderId="2" fillId="2" fontId="3" numFmtId="0" pivotButton="0" quotePrefix="0" xfId="0">
      <alignment horizontal="center" vertical="center"/>
    </xf>
    <xf applyAlignment="1" borderId="2" fillId="0" fontId="9" numFmtId="0" pivotButton="0" quotePrefix="0" xfId="0">
      <alignment horizontal="left" wrapText="1"/>
    </xf>
    <xf borderId="26" fillId="9" fontId="21" numFmtId="166" pivotButton="0" quotePrefix="0" xfId="0"/>
    <xf applyAlignment="1" borderId="2" fillId="2" fontId="37" numFmtId="0" pivotButton="0" quotePrefix="0" xfId="0">
      <alignment horizontal="left"/>
    </xf>
    <xf borderId="14" fillId="2" fontId="0" numFmtId="0" pivotButton="0" quotePrefix="0" xfId="0"/>
    <xf applyAlignment="1" borderId="14" fillId="2" fontId="3" numFmtId="0" pivotButton="0" quotePrefix="0" xfId="0">
      <alignment horizontal="right"/>
    </xf>
    <xf borderId="14" fillId="2" fontId="3" numFmtId="0" pivotButton="0" quotePrefix="0" xfId="0"/>
    <xf borderId="14" fillId="2" fontId="3" numFmtId="2" pivotButton="0" quotePrefix="0" xfId="0"/>
    <xf applyAlignment="1" borderId="25" fillId="9" fontId="19" numFmtId="0" pivotButton="0" quotePrefix="0" xfId="0">
      <alignment horizontal="right"/>
    </xf>
    <xf applyAlignment="1" borderId="0" fillId="0" fontId="18" numFmtId="0" pivotButton="0" quotePrefix="0" xfId="0">
      <alignment horizontal="left" vertical="center" wrapText="1"/>
    </xf>
    <xf applyAlignment="1" borderId="0" fillId="0" fontId="28" numFmtId="0" pivotButton="0" quotePrefix="0" xfId="0">
      <alignment vertical="center"/>
    </xf>
    <xf applyAlignment="1" borderId="0" fillId="0" fontId="0" numFmtId="0" pivotButton="0" quotePrefix="0" xfId="0">
      <alignment horizontal="center" vertical="center"/>
    </xf>
    <xf applyAlignment="1" borderId="0" fillId="0" fontId="0" numFmtId="0" pivotButton="0" quotePrefix="0" xfId="0">
      <alignment horizontal="left" vertical="center"/>
    </xf>
    <xf borderId="0" fillId="0" fontId="18" numFmtId="0" pivotButton="0" quotePrefix="0" xfId="2"/>
    <xf borderId="0" fillId="0" fontId="4" numFmtId="0" pivotButton="0" quotePrefix="0" xfId="2"/>
    <xf borderId="6" fillId="6" fontId="0" numFmtId="2" pivotButton="0" quotePrefix="0" xfId="0"/>
    <xf borderId="0" fillId="2" fontId="0" numFmtId="2" pivotButton="0" quotePrefix="0" xfId="0"/>
    <xf borderId="2" fillId="5" fontId="0" numFmtId="2" pivotButton="0" quotePrefix="0" xfId="0"/>
    <xf borderId="0" fillId="0" fontId="0" numFmtId="2" pivotButton="0" quotePrefix="0" xfId="0"/>
    <xf borderId="0" fillId="2" fontId="0" numFmtId="2" pivotButton="0" quotePrefix="0" xfId="0"/>
    <xf applyAlignment="1" borderId="2" fillId="6" fontId="3" numFmtId="2" pivotButton="0" quotePrefix="0" xfId="0">
      <alignment horizontal="right"/>
    </xf>
    <xf borderId="2" fillId="6" fontId="0" numFmtId="2" pivotButton="0" quotePrefix="0" xfId="0"/>
    <xf applyAlignment="1" borderId="5" fillId="6" fontId="3" numFmtId="2" pivotButton="0" quotePrefix="0" xfId="0">
      <alignment horizontal="right"/>
    </xf>
    <xf applyAlignment="1" borderId="2" fillId="0" fontId="3" numFmtId="2" pivotButton="0" quotePrefix="0" xfId="0">
      <alignment horizontal="right"/>
    </xf>
    <xf applyAlignment="1" borderId="2" fillId="8" fontId="3" numFmtId="2" pivotButton="0" quotePrefix="0" xfId="0">
      <alignment horizontal="right"/>
    </xf>
    <xf borderId="0" fillId="0" fontId="0" numFmtId="2" pivotButton="0" quotePrefix="0" xfId="0"/>
    <xf applyAlignment="1" borderId="3" fillId="5" fontId="0" numFmtId="2" pivotButton="0" quotePrefix="0" xfId="0">
      <alignment horizontal="right"/>
    </xf>
    <xf borderId="0" fillId="0" fontId="0" numFmtId="2" pivotButton="0" quotePrefix="0" xfId="0"/>
    <xf applyAlignment="1" borderId="0" fillId="0" fontId="3" numFmtId="2" pivotButton="0" quotePrefix="0" xfId="0">
      <alignment horizontal="right"/>
    </xf>
    <xf applyAlignment="1" borderId="6" fillId="2" fontId="3" numFmtId="2" pivotButton="0" quotePrefix="0" xfId="0">
      <alignment horizontal="center"/>
    </xf>
    <xf applyAlignment="1" borderId="0" fillId="2" fontId="3" numFmtId="2" pivotButton="0" quotePrefix="0" xfId="0">
      <alignment horizontal="right"/>
    </xf>
    <xf applyAlignment="1" borderId="3" fillId="5" fontId="3" numFmtId="2" pivotButton="0" quotePrefix="0" xfId="0">
      <alignment horizontal="right"/>
    </xf>
    <xf applyAlignment="1" borderId="2" fillId="2" fontId="8" numFmtId="2" pivotButton="0" quotePrefix="0" xfId="0">
      <alignment horizontal="right"/>
    </xf>
    <xf applyAlignment="1" borderId="2" fillId="0" fontId="0" numFmtId="2" pivotButton="0" quotePrefix="0" xfId="0">
      <alignment horizontal="right"/>
    </xf>
    <xf applyAlignment="1" borderId="2" fillId="0" fontId="10" numFmtId="2" pivotButton="0" quotePrefix="0" xfId="0">
      <alignment horizontal="right"/>
    </xf>
    <xf applyAlignment="1" borderId="2" fillId="3" fontId="10" numFmtId="2" pivotButton="0" quotePrefix="0" xfId="0">
      <alignment horizontal="right"/>
    </xf>
    <xf applyAlignment="1" borderId="2" fillId="8" fontId="10" numFmtId="2" pivotButton="0" quotePrefix="0" xfId="0">
      <alignment horizontal="right"/>
    </xf>
    <xf applyAlignment="1" borderId="0" fillId="0" fontId="0" numFmtId="2" pivotButton="0" quotePrefix="0" xfId="0">
      <alignment horizontal="right"/>
    </xf>
    <xf applyAlignment="1" borderId="10" fillId="2" fontId="3" numFmtId="2" pivotButton="0" quotePrefix="0" xfId="0">
      <alignment horizontal="right"/>
    </xf>
    <xf applyAlignment="1" borderId="2" fillId="4" fontId="9" numFmtId="9" pivotButton="0" quotePrefix="0" xfId="3">
      <alignment horizontal="center"/>
    </xf>
    <xf applyAlignment="1" borderId="2" fillId="4" fontId="10" numFmtId="0" pivotButton="0" quotePrefix="0" xfId="0">
      <alignment horizontal="right"/>
    </xf>
    <xf borderId="2" fillId="2" fontId="2" numFmtId="0" pivotButton="0" quotePrefix="0" xfId="0"/>
    <xf applyAlignment="1" borderId="2" fillId="2" fontId="0" numFmtId="0" pivotButton="0" quotePrefix="0" xfId="0">
      <alignment horizontal="center"/>
    </xf>
    <xf borderId="2" fillId="2" fontId="0" numFmtId="0" pivotButton="0" quotePrefix="0" xfId="0"/>
    <xf borderId="2" fillId="2" fontId="0" numFmtId="2" pivotButton="0" quotePrefix="0" xfId="0"/>
    <xf applyAlignment="1" borderId="0" fillId="2" fontId="5" numFmtId="0" pivotButton="0" quotePrefix="0" xfId="0">
      <alignment horizontal="left"/>
    </xf>
    <xf applyAlignment="1" borderId="0" fillId="2" fontId="37" numFmtId="0" pivotButton="0" quotePrefix="0" xfId="0">
      <alignment horizontal="center"/>
    </xf>
    <xf borderId="0" fillId="2" fontId="0" numFmtId="0" pivotButton="0" quotePrefix="0" xfId="0"/>
    <xf borderId="0" fillId="2" fontId="0" numFmtId="2" pivotButton="0" quotePrefix="0" xfId="0"/>
    <xf borderId="14" fillId="2" fontId="0" numFmtId="0" pivotButton="0" quotePrefix="0" xfId="0"/>
    <xf applyAlignment="1" borderId="10" fillId="2" fontId="8" numFmtId="0" pivotButton="0" quotePrefix="0" xfId="0">
      <alignment horizontal="right"/>
    </xf>
    <xf applyAlignment="1" borderId="14" fillId="2" fontId="8" numFmtId="2" pivotButton="0" quotePrefix="0" xfId="0">
      <alignment horizontal="right"/>
    </xf>
    <xf borderId="14" fillId="2" fontId="8" numFmtId="0" pivotButton="0" quotePrefix="0" xfId="0"/>
    <xf applyAlignment="1" borderId="0" fillId="2" fontId="9" numFmtId="0" pivotButton="0" quotePrefix="0" xfId="0">
      <alignment horizontal="center"/>
    </xf>
    <xf applyAlignment="1" borderId="0" fillId="2" fontId="33" numFmtId="0" pivotButton="0" quotePrefix="0" xfId="0">
      <alignment horizontal="right"/>
    </xf>
    <xf borderId="0" fillId="2" fontId="0" numFmtId="0" pivotButton="0" quotePrefix="0" xfId="0"/>
    <xf applyAlignment="1" borderId="0" fillId="2" fontId="8" numFmtId="0" pivotButton="0" quotePrefix="0" xfId="0">
      <alignment horizontal="right"/>
    </xf>
    <xf applyAlignment="1" borderId="0" fillId="2" fontId="8" numFmtId="2" pivotButton="0" quotePrefix="0" xfId="0">
      <alignment horizontal="right"/>
    </xf>
    <xf borderId="0" fillId="2" fontId="8" numFmtId="0" pivotButton="0" quotePrefix="0" xfId="0"/>
    <xf borderId="0" fillId="2" fontId="8" numFmtId="2" pivotButton="0" quotePrefix="0" xfId="0"/>
    <xf borderId="0" fillId="3" fontId="0" numFmtId="0" pivotButton="0" quotePrefix="0" xfId="0"/>
    <xf applyAlignment="1" borderId="2" fillId="2" fontId="0" numFmtId="0" pivotButton="0" quotePrefix="0" xfId="0">
      <alignment horizontal="center"/>
    </xf>
    <xf applyAlignment="1" borderId="26" fillId="9" fontId="43" numFmtId="0" pivotButton="0" quotePrefix="0" xfId="0">
      <alignment vertical="center"/>
    </xf>
    <xf applyAlignment="1" borderId="0" fillId="0" fontId="0" numFmtId="0" pivotButton="0" quotePrefix="0" xfId="0">
      <alignment horizontal="center"/>
    </xf>
    <xf borderId="0" fillId="0" fontId="7" numFmtId="2" pivotButton="0" quotePrefix="0" xfId="0"/>
    <xf borderId="0" fillId="0" fontId="3" numFmtId="0" pivotButton="0" quotePrefix="0" xfId="2"/>
    <xf applyAlignment="1" borderId="0" fillId="0" fontId="30" numFmtId="0" pivotButton="0" quotePrefix="0" xfId="0">
      <alignment horizontal="center"/>
    </xf>
    <xf applyAlignment="1" borderId="0" fillId="7" fontId="40" numFmtId="0" pivotButton="0" quotePrefix="0" xfId="0">
      <alignment horizontal="center"/>
    </xf>
    <xf applyAlignment="1" borderId="27" fillId="0" fontId="21" numFmtId="167" pivotButton="0" quotePrefix="0" xfId="0">
      <alignment horizontal="center"/>
    </xf>
    <xf applyAlignment="1" borderId="7" fillId="0" fontId="21" numFmtId="167" pivotButton="0" quotePrefix="0" xfId="0">
      <alignment horizontal="center"/>
    </xf>
    <xf applyAlignment="1" borderId="8" fillId="0" fontId="21" numFmtId="167" pivotButton="0" quotePrefix="0" xfId="0">
      <alignment horizontal="center"/>
    </xf>
    <xf applyAlignment="1" borderId="0" fillId="0" fontId="29" numFmtId="0" pivotButton="0" quotePrefix="0" xfId="0">
      <alignment horizontal="center"/>
    </xf>
    <xf applyAlignment="1" borderId="0" fillId="0" fontId="18" numFmtId="0" pivotButton="0" quotePrefix="0" xfId="0">
      <alignment horizontal="left"/>
    </xf>
    <xf applyAlignment="1" borderId="17" fillId="0" fontId="13" numFmtId="0" pivotButton="0" quotePrefix="0" xfId="0">
      <alignment horizontal="center"/>
    </xf>
    <xf applyAlignment="1" borderId="1" fillId="0" fontId="15" numFmtId="14" pivotButton="0" quotePrefix="0" xfId="0">
      <alignment horizontal="center"/>
    </xf>
    <xf applyAlignment="1" borderId="10" fillId="0" fontId="41" numFmtId="0" pivotButton="0" quotePrefix="0" xfId="0">
      <alignment horizontal="center" vertical="center"/>
    </xf>
    <xf applyAlignment="1" borderId="10" fillId="0" fontId="28" numFmtId="0" pivotButton="0" quotePrefix="0" xfId="0">
      <alignment horizontal="center"/>
    </xf>
    <xf applyAlignment="1" borderId="0" fillId="0" fontId="20" numFmtId="0" pivotButton="0" quotePrefix="0" xfId="1">
      <alignment horizontal="center" vertical="center"/>
    </xf>
    <xf applyAlignment="1" borderId="0" fillId="0" fontId="42" numFmtId="0" pivotButton="0" quotePrefix="0" xfId="0">
      <alignment horizontal="center" vertical="center"/>
    </xf>
    <xf applyAlignment="1" borderId="0" fillId="0" fontId="18" numFmtId="0" pivotButton="0" quotePrefix="0" xfId="0">
      <alignment horizontal="left" vertical="center" wrapText="1"/>
    </xf>
    <xf applyAlignment="1" borderId="0" fillId="0" fontId="26" numFmtId="0" pivotButton="0" quotePrefix="0" xfId="0">
      <alignment horizontal="center"/>
    </xf>
    <xf applyAlignment="1" borderId="0" fillId="0" fontId="36" numFmtId="0" pivotButton="0" quotePrefix="0" xfId="0">
      <alignment horizontal="center" wrapText="1"/>
    </xf>
    <xf applyAlignment="1" borderId="0" fillId="0" fontId="34" numFmtId="0" pivotButton="0" quotePrefix="0" xfId="0">
      <alignment horizontal="center" wrapText="1"/>
    </xf>
    <xf applyAlignment="1" borderId="0" fillId="0" fontId="39" numFmtId="0" pivotButton="0" quotePrefix="0" xfId="0">
      <alignment horizontal="center" vertical="center"/>
    </xf>
    <xf applyAlignment="1" borderId="0" fillId="0" fontId="21" numFmtId="0" pivotButton="0" quotePrefix="0" xfId="0">
      <alignment horizontal="center" vertical="center"/>
    </xf>
    <xf applyAlignment="1" borderId="0" fillId="0" fontId="21" numFmtId="0" pivotButton="0" quotePrefix="0" xfId="0">
      <alignment horizontal="center"/>
    </xf>
    <xf applyAlignment="1" borderId="9" fillId="0" fontId="3" numFmtId="0" pivotButton="0" quotePrefix="0" xfId="0">
      <alignment horizontal="left" vertical="center" wrapText="1"/>
    </xf>
    <xf applyAlignment="1" borderId="10" fillId="0" fontId="3" numFmtId="0" pivotButton="0" quotePrefix="0" xfId="0">
      <alignment horizontal="left" vertical="center" wrapText="1"/>
    </xf>
    <xf applyAlignment="1" borderId="11" fillId="0" fontId="3" numFmtId="0" pivotButton="0" quotePrefix="0" xfId="0">
      <alignment horizontal="left" vertical="center" wrapText="1"/>
    </xf>
    <xf applyAlignment="1" borderId="4" fillId="0" fontId="3" numFmtId="0" pivotButton="0" quotePrefix="0" xfId="0">
      <alignment horizontal="left" vertical="center" wrapText="1"/>
    </xf>
    <xf applyAlignment="1" borderId="1" fillId="0" fontId="3" numFmtId="0" pivotButton="0" quotePrefix="0" xfId="0">
      <alignment horizontal="left" vertical="center" wrapText="1"/>
    </xf>
    <xf applyAlignment="1" borderId="12" fillId="0" fontId="3" numFmtId="0" pivotButton="0" quotePrefix="0" xfId="0">
      <alignment horizontal="left" vertical="center" wrapText="1"/>
    </xf>
    <xf applyAlignment="1" borderId="14" fillId="0" fontId="17" numFmtId="164" pivotButton="0" quotePrefix="0" xfId="0">
      <alignment horizontal="right" vertical="center"/>
    </xf>
    <xf applyAlignment="1" borderId="15" fillId="0" fontId="17" numFmtId="164" pivotButton="0" quotePrefix="0" xfId="0">
      <alignment horizontal="right" vertical="center"/>
    </xf>
    <xf applyAlignment="1" borderId="18" fillId="0" fontId="43" numFmtId="0" pivotButton="0" quotePrefix="0" xfId="0">
      <alignment horizontal="left" vertical="center" wrapText="1"/>
    </xf>
    <xf applyAlignment="1" borderId="19" fillId="0" fontId="43" numFmtId="0" pivotButton="0" quotePrefix="0" xfId="0">
      <alignment horizontal="left" vertical="center" wrapText="1"/>
    </xf>
    <xf applyAlignment="1" borderId="20" fillId="0" fontId="43" numFmtId="0" pivotButton="0" quotePrefix="0" xfId="0">
      <alignment horizontal="left" vertical="center" wrapText="1"/>
    </xf>
    <xf applyAlignment="1" borderId="21" fillId="0" fontId="43" numFmtId="0" pivotButton="0" quotePrefix="0" xfId="0">
      <alignment horizontal="left" vertical="center" wrapText="1"/>
    </xf>
    <xf applyAlignment="1" borderId="0" fillId="0" fontId="43" numFmtId="0" pivotButton="0" quotePrefix="0" xfId="0">
      <alignment horizontal="left" vertical="center" wrapText="1"/>
    </xf>
    <xf applyAlignment="1" borderId="22" fillId="0" fontId="43" numFmtId="0" pivotButton="0" quotePrefix="0" xfId="0">
      <alignment horizontal="left" vertical="center" wrapText="1"/>
    </xf>
    <xf applyAlignment="1" borderId="23" fillId="0" fontId="43" numFmtId="0" pivotButton="0" quotePrefix="0" xfId="0">
      <alignment horizontal="left" vertical="center" wrapText="1"/>
    </xf>
    <xf applyAlignment="1" borderId="17" fillId="0" fontId="43" numFmtId="0" pivotButton="0" quotePrefix="0" xfId="0">
      <alignment horizontal="left" vertical="center" wrapText="1"/>
    </xf>
    <xf applyAlignment="1" borderId="24" fillId="0" fontId="43" numFmtId="0" pivotButton="0" quotePrefix="0" xfId="0">
      <alignment horizontal="left" vertical="center" wrapText="1"/>
    </xf>
    <xf applyAlignment="1" borderId="1" fillId="0" fontId="13" numFmtId="0" pivotButton="0" quotePrefix="0" xfId="0">
      <alignment horizontal="center"/>
    </xf>
    <xf applyAlignment="1" borderId="9" fillId="0" fontId="0" numFmtId="0" pivotButton="0" quotePrefix="0" xfId="0">
      <alignment horizontal="center" vertical="center"/>
    </xf>
    <xf applyAlignment="1" borderId="10" fillId="0" fontId="0" numFmtId="0" pivotButton="0" quotePrefix="0" xfId="0">
      <alignment horizontal="center" vertical="center"/>
    </xf>
    <xf applyAlignment="1" borderId="4" fillId="0" fontId="0" numFmtId="0" pivotButton="0" quotePrefix="0" xfId="0">
      <alignment horizontal="center" vertical="center"/>
    </xf>
    <xf applyAlignment="1" borderId="1" fillId="0" fontId="0" numFmtId="0" pivotButton="0" quotePrefix="0" xfId="0">
      <alignment horizontal="center" vertical="center"/>
    </xf>
    <xf applyAlignment="1" borderId="9" fillId="0" fontId="28" numFmtId="0" pivotButton="0" quotePrefix="0" xfId="0">
      <alignment horizontal="center" vertical="center"/>
    </xf>
    <xf applyAlignment="1" borderId="10" fillId="0" fontId="28" numFmtId="0" pivotButton="0" quotePrefix="0" xfId="0">
      <alignment horizontal="center" vertical="center"/>
    </xf>
    <xf applyAlignment="1" borderId="11" fillId="0" fontId="28" numFmtId="0" pivotButton="0" quotePrefix="0" xfId="0">
      <alignment horizontal="center" vertical="center"/>
    </xf>
    <xf applyAlignment="1" borderId="4" fillId="0" fontId="28" numFmtId="0" pivotButton="0" quotePrefix="0" xfId="0">
      <alignment horizontal="center" vertical="center"/>
    </xf>
    <xf applyAlignment="1" borderId="1" fillId="0" fontId="28" numFmtId="0" pivotButton="0" quotePrefix="0" xfId="0">
      <alignment horizontal="center" vertical="center"/>
    </xf>
    <xf applyAlignment="1" borderId="12" fillId="0" fontId="28" numFmtId="0" pivotButton="0" quotePrefix="0" xfId="0">
      <alignment horizontal="center" vertical="center"/>
    </xf>
    <xf borderId="17" fillId="0" fontId="0" numFmtId="0" pivotButton="0" quotePrefix="0" xfId="0"/>
    <xf applyAlignment="1" borderId="3" fillId="5" fontId="8" numFmtId="165" pivotButton="0" quotePrefix="0" xfId="0">
      <alignment horizontal="center"/>
    </xf>
    <xf applyAlignment="1" borderId="5" fillId="3" fontId="9" numFmtId="166" pivotButton="0" quotePrefix="0" xfId="0">
      <alignment horizontal="center"/>
    </xf>
    <xf applyAlignment="1" borderId="3" fillId="5" fontId="0" numFmtId="165" pivotButton="0" quotePrefix="0" xfId="0">
      <alignment horizontal="center"/>
    </xf>
    <xf borderId="26" fillId="9" fontId="21" numFmtId="166" pivotButton="0" quotePrefix="0" xfId="0"/>
    <xf applyAlignment="1" borderId="28" fillId="0" fontId="21" numFmtId="167" pivotButton="0" quotePrefix="0" xfId="0">
      <alignment horizontal="center"/>
    </xf>
    <xf borderId="7" fillId="0" fontId="0" numFmtId="0" pivotButton="0" quotePrefix="0" xfId="0"/>
    <xf borderId="8" fillId="0" fontId="0" numFmtId="0" pivotButton="0" quotePrefix="0" xfId="0"/>
    <xf applyAlignment="1" borderId="2" fillId="0" fontId="3" numFmtId="0" pivotButton="0" quotePrefix="0" xfId="0">
      <alignment horizontal="left" vertical="center" wrapText="1"/>
    </xf>
    <xf borderId="10" fillId="0" fontId="0" numFmtId="0" pivotButton="0" quotePrefix="0" xfId="0"/>
    <xf borderId="11" fillId="0" fontId="0" numFmtId="0" pivotButton="0" quotePrefix="0" xfId="0"/>
    <xf borderId="4" fillId="0" fontId="0" numFmtId="0" pivotButton="0" quotePrefix="0" xfId="0"/>
    <xf borderId="12" fillId="0" fontId="0" numFmtId="0" pivotButton="0" quotePrefix="0" xfId="0"/>
    <xf applyAlignment="1" borderId="13" fillId="0" fontId="0" numFmtId="0" pivotButton="0" quotePrefix="0" xfId="0">
      <alignment horizontal="center" vertical="center"/>
    </xf>
    <xf applyAlignment="1" borderId="2" fillId="0" fontId="28" numFmtId="0" pivotButton="0" quotePrefix="0" xfId="0">
      <alignment horizontal="center" vertical="center"/>
    </xf>
    <xf applyAlignment="1" borderId="6" fillId="0" fontId="43" numFmtId="0" pivotButton="0" quotePrefix="0" xfId="0">
      <alignment horizontal="left" vertical="center" wrapText="1"/>
    </xf>
    <xf borderId="19" fillId="0" fontId="0" numFmtId="0" pivotButton="0" quotePrefix="0" xfId="0"/>
    <xf borderId="20" fillId="0" fontId="0" numFmtId="0" pivotButton="0" quotePrefix="0" xfId="0"/>
    <xf borderId="21" fillId="0" fontId="0" numFmtId="0" pivotButton="0" quotePrefix="0" xfId="0"/>
    <xf borderId="22" fillId="0" fontId="0" numFmtId="0" pivotButton="0" quotePrefix="0" xfId="0"/>
    <xf borderId="23" fillId="0" fontId="0" numFmtId="0" pivotButton="0" quotePrefix="0" xfId="0"/>
    <xf borderId="24" fillId="0" fontId="0" numFmtId="0" pivotButton="0" quotePrefix="0" xfId="0"/>
    <xf applyAlignment="1" borderId="15" fillId="0" fontId="17" numFmtId="164" pivotButton="0" quotePrefix="0" xfId="0">
      <alignment horizontal="right" vertical="center"/>
    </xf>
    <xf applyAlignment="1" borderId="0" fillId="0" fontId="17" numFmtId="164" pivotButton="0" quotePrefix="0" xfId="0">
      <alignment horizontal="right"/>
    </xf>
  </cellXfs>
  <cellStyles count="4">
    <cellStyle builtinId="0" name="Normal" xfId="0"/>
    <cellStyle builtinId="8" name="Hyperlink" xfId="1"/>
    <cellStyle name="Normal 2" xfId="2"/>
    <cellStyle builtinId="5" name="Percent"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Id="rId1" Target="mailto:sscholler@tcco.com" TargetMode="External" Type="http://schemas.openxmlformats.org/officeDocument/2006/relationships/hyperlink" /><Relationship Id="rId2" Target="mailto:bruno@concretesystemsinc.com"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fitToPage="1"/>
  </sheetPr>
  <dimension ref="A1:O340"/>
  <sheetViews>
    <sheetView tabSelected="1" view="pageBreakPreview" workbookViewId="0" zoomScaleNormal="100" zoomScaleSheetLayoutView="100">
      <selection activeCell="H87" sqref="H87"/>
    </sheetView>
  </sheetViews>
  <sheetFormatPr baseColWidth="10" defaultColWidth="8.83203125" defaultRowHeight="15"/>
  <cols>
    <col customWidth="1" max="1" min="1" style="69" width="55.1640625"/>
    <col customWidth="1" max="2" min="2" style="69" width="16.5"/>
    <col customWidth="1" max="3" min="3" style="69" width="12.1640625"/>
    <col customWidth="1" max="4" min="4" style="178" width="10.6640625"/>
    <col customWidth="1" max="5" min="5" style="69" width="6.1640625"/>
    <col customWidth="1" max="6" min="6" style="69" width="7.6640625"/>
    <col customWidth="1" max="7" min="7" style="178" width="8.83203125"/>
    <col customWidth="1" max="8" min="8" style="69" width="11.33203125"/>
    <col customWidth="1" max="9" min="9" style="69" width="13.1640625"/>
  </cols>
  <sheetData>
    <row customHeight="1" ht="35.25" r="1" s="69">
      <c r="A1" s="217" t="inlineStr">
        <is>
          <t xml:space="preserve">Job Name </t>
        </is>
      </c>
    </row>
    <row customHeight="1" ht="28.5" r="2" s="69">
      <c r="A2" s="222" t="inlineStr">
        <is>
          <t>Company Name</t>
        </is>
      </c>
    </row>
    <row customHeight="1" ht="15.75" r="3" s="69">
      <c r="A3" s="223" t="inlineStr">
        <is>
          <t>Takeoff &amp; Proposal by: Maria</t>
        </is>
      </c>
    </row>
    <row customHeight="1" ht="17" r="4" s="69" thickBot="1">
      <c r="A4" s="39" t="n"/>
      <c r="B4" s="224" t="n"/>
      <c r="C4" s="265" t="n"/>
      <c r="D4" s="265" t="n"/>
      <c r="E4" s="265" t="n"/>
      <c r="F4" s="40" t="n"/>
      <c r="G4" s="225" t="n">
        <v>43550</v>
      </c>
      <c r="H4" s="44" t="n"/>
    </row>
    <row customHeight="1" ht="15" r="5" s="69" thickBot="1">
      <c r="A5" s="218" t="inlineStr">
        <is>
          <t>FOUNDATION</t>
        </is>
      </c>
      <c r="N5" s="6" t="n"/>
    </row>
    <row customHeight="1" ht="15" r="6" s="69" thickBot="1">
      <c r="A6" s="32" t="inlineStr">
        <is>
          <t>Name</t>
        </is>
      </c>
      <c r="B6" s="54" t="inlineStr">
        <is>
          <t>DESCRIPTION</t>
        </is>
      </c>
      <c r="C6" s="33" t="inlineStr">
        <is>
          <t>UNITS</t>
        </is>
      </c>
      <c r="D6" s="166" t="inlineStr">
        <is>
          <t>Takeoff</t>
        </is>
      </c>
      <c r="E6" s="32" t="inlineStr">
        <is>
          <t>Units</t>
        </is>
      </c>
      <c r="F6" s="65" t="inlineStr">
        <is>
          <t>Waste</t>
        </is>
      </c>
      <c r="G6" s="180" t="inlineStr">
        <is>
          <t>Total</t>
        </is>
      </c>
      <c r="H6" s="34" t="inlineStr">
        <is>
          <t>Unit price</t>
        </is>
      </c>
      <c r="I6" s="31" t="inlineStr">
        <is>
          <t>Total</t>
        </is>
      </c>
    </row>
    <row customHeight="1" ht="15" r="7" s="69">
      <c r="A7" s="146" t="inlineStr">
        <is>
          <t>PILE CAPS</t>
        </is>
      </c>
      <c r="B7" s="147" t="n"/>
      <c r="C7" s="141" t="n"/>
      <c r="D7" s="199" t="n"/>
      <c r="E7" s="206" t="n"/>
      <c r="F7" s="6" t="n"/>
      <c r="G7" s="181" t="n"/>
      <c r="H7" s="7" t="n"/>
      <c r="I7" s="7" t="n"/>
    </row>
    <row customHeight="1" ht="15" r="8" s="69">
      <c r="A8" s="87" t="n"/>
      <c r="B8" s="47" t="inlineStr">
        <is>
          <t>N/A</t>
        </is>
      </c>
      <c r="C8" s="47" t="inlineStr">
        <is>
          <t>N/A</t>
        </is>
      </c>
      <c r="D8" s="172" t="n">
        <v>0</v>
      </c>
      <c r="E8" s="87" t="inlineStr">
        <is>
          <t>CU YD</t>
        </is>
      </c>
      <c r="F8" s="2" t="n">
        <v>10</v>
      </c>
      <c r="G8" s="131">
        <f>SUM((D8)*(F8/100))+D8</f>
        <v/>
      </c>
      <c r="H8" s="4" t="n"/>
      <c r="I8" s="55">
        <f>SUM(G8*H8)</f>
        <v/>
      </c>
    </row>
    <row customHeight="1" ht="15" r="9" s="69">
      <c r="A9" s="23" t="inlineStr">
        <is>
          <t xml:space="preserve">REINFORCING  </t>
        </is>
      </c>
      <c r="B9" s="49" t="inlineStr">
        <is>
          <t>N/A</t>
        </is>
      </c>
      <c r="C9" s="49" t="inlineStr">
        <is>
          <t>N/A</t>
        </is>
      </c>
      <c r="D9" s="168" t="n">
        <v>0</v>
      </c>
      <c r="E9" s="23" t="inlineStr">
        <is>
          <t>TON</t>
        </is>
      </c>
      <c r="F9" s="101" t="n">
        <v>10</v>
      </c>
      <c r="G9" s="182">
        <f>SUM((D9)*(F9/100))+D9</f>
        <v/>
      </c>
      <c r="H9" s="101" t="n"/>
      <c r="I9" s="102">
        <f>SUM(G9*H9)</f>
        <v/>
      </c>
    </row>
    <row customHeight="1" ht="15" r="10" s="69"/>
    <row customHeight="1" ht="15" r="11" s="69"/>
    <row customHeight="1" ht="15" r="12" s="69"/>
    <row customFormat="1" customHeight="1" ht="15" r="13" s="211">
      <c r="A13" s="83" t="inlineStr">
        <is>
          <t>SPREAD FOOTING</t>
        </is>
      </c>
      <c r="B13" s="84" t="n"/>
      <c r="C13" s="214" t="n"/>
      <c r="D13" s="178" t="n"/>
      <c r="F13" s="85" t="n"/>
      <c r="G13" s="179" t="n"/>
      <c r="H13" s="86" t="n"/>
      <c r="I13" s="86" t="n"/>
    </row>
    <row customHeight="1" ht="15" r="14" s="69">
      <c r="A14" s="87" t="n"/>
      <c r="B14" s="47" t="n"/>
      <c r="C14" s="47" t="n"/>
      <c r="D14" s="172" t="n"/>
      <c r="E14" s="87" t="inlineStr">
        <is>
          <t>CU YD</t>
        </is>
      </c>
      <c r="F14" s="2" t="n">
        <v>10</v>
      </c>
      <c r="G14" s="131">
        <f>SUM((D11)*(F11/100))+D11</f>
        <v/>
      </c>
      <c r="H14" s="4" t="n"/>
      <c r="I14" s="55">
        <f>SUM(G11*H11)</f>
        <v/>
      </c>
    </row>
    <row customHeight="1" ht="15" r="15" s="69">
      <c r="A15" s="23" t="inlineStr">
        <is>
          <t xml:space="preserve">REINFORCING </t>
        </is>
      </c>
      <c r="B15" s="49" t="n"/>
      <c r="C15" s="49" t="n"/>
      <c r="D15" s="168" t="n"/>
      <c r="E15" s="23" t="inlineStr">
        <is>
          <t>TON</t>
        </is>
      </c>
      <c r="F15" s="24" t="n">
        <v>10</v>
      </c>
      <c r="G15" s="149">
        <f>SUM((D12)*(F12/100))+D12</f>
        <v/>
      </c>
      <c r="H15" s="101" t="n"/>
      <c r="I15" s="56">
        <f>SUM(G12*H12)</f>
        <v/>
      </c>
    </row>
    <row customHeight="1" ht="15" r="16" s="69">
      <c r="A16" s="146" t="inlineStr">
        <is>
          <t>CONTINUOS WALL FOOTINGS</t>
        </is>
      </c>
      <c r="B16" s="147" t="n"/>
      <c r="C16" s="148" t="n"/>
      <c r="D16" s="199" t="n"/>
      <c r="E16" s="206" t="n"/>
      <c r="F16" s="6" t="n"/>
      <c r="G16" s="181" t="n"/>
      <c r="H16" s="7" t="n"/>
      <c r="I16" s="7" t="n"/>
    </row>
    <row customHeight="1" ht="15" r="17" s="69">
      <c r="A17" s="87" t="n"/>
      <c r="B17" s="47" t="inlineStr">
        <is>
          <t>N/A</t>
        </is>
      </c>
      <c r="C17" s="47" t="inlineStr">
        <is>
          <t>N/A</t>
        </is>
      </c>
      <c r="D17" s="172" t="n">
        <v>0</v>
      </c>
      <c r="E17" s="87" t="inlineStr">
        <is>
          <t>CU YD</t>
        </is>
      </c>
      <c r="F17" s="4" t="n">
        <v>10</v>
      </c>
      <c r="G17" s="131">
        <f>SUM((D14)*(F14/100))+D14</f>
        <v/>
      </c>
      <c r="H17" s="4" t="n"/>
      <c r="I17" s="55">
        <f>SUM(G14*H14)</f>
        <v/>
      </c>
    </row>
    <row customHeight="1" ht="15" r="18" s="69">
      <c r="A18" s="23" t="inlineStr">
        <is>
          <t xml:space="preserve">REINFORCING </t>
        </is>
      </c>
      <c r="B18" s="49" t="inlineStr">
        <is>
          <t>N/A</t>
        </is>
      </c>
      <c r="C18" s="132" t="inlineStr">
        <is>
          <t>N/A</t>
        </is>
      </c>
      <c r="D18" s="168" t="n">
        <v>0</v>
      </c>
      <c r="E18" s="23" t="inlineStr">
        <is>
          <t>TON</t>
        </is>
      </c>
      <c r="F18" s="24" t="n">
        <v>10</v>
      </c>
      <c r="G18" s="149">
        <f>SUM((D15)*(F15/100))+D15</f>
        <v/>
      </c>
      <c r="H18" s="101" t="n"/>
      <c r="I18" s="56">
        <f>SUM(G15*H15)</f>
        <v/>
      </c>
    </row>
    <row customHeight="1" ht="15" r="19" s="69">
      <c r="A19" s="83" t="inlineStr">
        <is>
          <t>HAUNCHES</t>
        </is>
      </c>
      <c r="B19" s="84" t="n"/>
      <c r="C19" s="103" t="n"/>
      <c r="D19" s="178" t="n"/>
      <c r="F19" s="85" t="n"/>
      <c r="G19" s="179" t="n"/>
      <c r="H19" s="86" t="n"/>
      <c r="I19" s="86" t="n"/>
    </row>
    <row customHeight="1" ht="15" r="20" s="69">
      <c r="A20" s="87" t="n"/>
      <c r="B20" s="47" t="inlineStr">
        <is>
          <t>N/A</t>
        </is>
      </c>
      <c r="C20" s="47" t="inlineStr">
        <is>
          <t>N/A</t>
        </is>
      </c>
      <c r="D20" s="172" t="n">
        <v>0</v>
      </c>
      <c r="E20" s="87" t="inlineStr">
        <is>
          <t>CU YD</t>
        </is>
      </c>
      <c r="F20" s="4" t="n">
        <v>10</v>
      </c>
      <c r="G20" s="131">
        <f>SUM((D17)*(F17/100))+D17</f>
        <v/>
      </c>
      <c r="H20" s="4" t="n"/>
      <c r="I20" s="55">
        <f>SUM(G17*H17)</f>
        <v/>
      </c>
    </row>
    <row customHeight="1" ht="15" r="21" s="69">
      <c r="A21" s="23" t="inlineStr">
        <is>
          <t xml:space="preserve">REINFORCING </t>
        </is>
      </c>
      <c r="B21" s="49" t="inlineStr">
        <is>
          <t>N/A</t>
        </is>
      </c>
      <c r="C21" s="49" t="inlineStr">
        <is>
          <t>N/A</t>
        </is>
      </c>
      <c r="D21" s="168" t="n">
        <v>0</v>
      </c>
      <c r="E21" s="23" t="inlineStr">
        <is>
          <t>TON</t>
        </is>
      </c>
      <c r="F21" s="24" t="n">
        <v>10</v>
      </c>
      <c r="G21" s="149">
        <f>SUM((D18)*(F18/100))+D18</f>
        <v/>
      </c>
      <c r="H21" s="101" t="n"/>
      <c r="I21" s="56">
        <f>SUM(G18*H18)</f>
        <v/>
      </c>
    </row>
    <row customHeight="1" ht="15" r="22" s="69">
      <c r="A22" s="146" t="inlineStr">
        <is>
          <t>GRADE BEAMS</t>
        </is>
      </c>
      <c r="B22" s="147" t="n"/>
      <c r="C22" s="148" t="n"/>
      <c r="D22" s="199" t="n"/>
      <c r="E22" s="206" t="n"/>
      <c r="F22" s="6" t="n"/>
      <c r="G22" s="181" t="n"/>
      <c r="H22" s="7" t="n"/>
      <c r="I22" s="7" t="n"/>
    </row>
    <row customHeight="1" ht="15" r="23" s="69">
      <c r="A23" s="87" t="n"/>
      <c r="B23" s="47" t="inlineStr">
        <is>
          <t>N/A</t>
        </is>
      </c>
      <c r="C23" s="47" t="inlineStr">
        <is>
          <t>N/A</t>
        </is>
      </c>
      <c r="D23" s="172" t="n">
        <v>0</v>
      </c>
      <c r="E23" s="87" t="inlineStr">
        <is>
          <t>CU YD</t>
        </is>
      </c>
      <c r="F23" s="2" t="n">
        <v>10</v>
      </c>
      <c r="G23" s="131">
        <f>SUM((D20)*(F20/100))+D20</f>
        <v/>
      </c>
      <c r="H23" s="4" t="n"/>
      <c r="I23" s="55">
        <f>SUM(G20*H20)</f>
        <v/>
      </c>
    </row>
    <row customHeight="1" ht="15" r="24" s="69">
      <c r="A24" s="23" t="inlineStr">
        <is>
          <t xml:space="preserve">REINFORCING </t>
        </is>
      </c>
      <c r="B24" s="49" t="inlineStr">
        <is>
          <t>N/A</t>
        </is>
      </c>
      <c r="C24" s="49" t="inlineStr">
        <is>
          <t>N/A</t>
        </is>
      </c>
      <c r="D24" s="168" t="n">
        <v>0</v>
      </c>
      <c r="E24" s="23" t="inlineStr">
        <is>
          <t>TON</t>
        </is>
      </c>
      <c r="F24" s="24" t="n">
        <v>10</v>
      </c>
      <c r="G24" s="149">
        <f>SUM((D21)*(F21/100))+D21</f>
        <v/>
      </c>
      <c r="H24" s="101" t="n"/>
      <c r="I24" s="56">
        <f>SUM(G21*H21)</f>
        <v/>
      </c>
    </row>
    <row customHeight="1" ht="15" r="25" s="69">
      <c r="A25" s="83" t="inlineStr">
        <is>
          <t>TIE BEAMS</t>
        </is>
      </c>
      <c r="B25" s="84" t="n"/>
      <c r="C25" s="103" t="n"/>
      <c r="D25" s="178" t="n"/>
      <c r="F25" s="6" t="n"/>
      <c r="G25" s="181" t="n"/>
      <c r="H25" s="7" t="n"/>
      <c r="I25" s="7" t="n"/>
    </row>
    <row customHeight="1" ht="15" r="26" s="69">
      <c r="A26" s="87" t="n"/>
      <c r="B26" s="47" t="inlineStr">
        <is>
          <t>N/A</t>
        </is>
      </c>
      <c r="C26" s="47" t="inlineStr">
        <is>
          <t>N/A</t>
        </is>
      </c>
      <c r="D26" s="172" t="n">
        <v>0</v>
      </c>
      <c r="E26" s="87" t="inlineStr">
        <is>
          <t>CU YD</t>
        </is>
      </c>
      <c r="F26" s="4" t="n">
        <v>10</v>
      </c>
      <c r="G26" s="131">
        <f>SUM((D23)*(F23/100))+D23</f>
        <v/>
      </c>
      <c r="H26" s="4" t="n"/>
      <c r="I26" s="55">
        <f>SUM(G23*H23)</f>
        <v/>
      </c>
    </row>
    <row customHeight="1" ht="15" r="27" s="69">
      <c r="A27" s="23" t="inlineStr">
        <is>
          <t xml:space="preserve">REINFORCING </t>
        </is>
      </c>
      <c r="B27" s="49" t="inlineStr">
        <is>
          <t>N/A</t>
        </is>
      </c>
      <c r="C27" s="49" t="inlineStr">
        <is>
          <t>N/A</t>
        </is>
      </c>
      <c r="D27" s="168" t="n">
        <v>0</v>
      </c>
      <c r="E27" s="23" t="inlineStr">
        <is>
          <t>TON</t>
        </is>
      </c>
      <c r="F27" s="24" t="n">
        <v>10</v>
      </c>
      <c r="G27" s="149">
        <f>SUM((D24)*(F24/100))+D24</f>
        <v/>
      </c>
      <c r="H27" s="101" t="n"/>
      <c r="I27" s="56">
        <f>SUM(G24*H24)</f>
        <v/>
      </c>
    </row>
    <row customHeight="1" ht="15" r="28" s="69">
      <c r="A28" s="146" t="inlineStr">
        <is>
          <t xml:space="preserve">WALLS </t>
        </is>
      </c>
      <c r="B28" s="147" t="n"/>
      <c r="C28" s="141" t="n"/>
      <c r="D28" s="199" t="n"/>
      <c r="E28" s="206" t="n"/>
      <c r="F28" s="6" t="n"/>
      <c r="G28" s="181" t="n"/>
      <c r="H28" s="7" t="n"/>
      <c r="I28" s="7" t="n"/>
    </row>
    <row customHeight="1" ht="15" r="29" s="69">
      <c r="A29" s="136" t="inlineStr">
        <is>
          <t xml:space="preserve">12'' Walls CW12 </t>
        </is>
      </c>
      <c r="B29" s="47" t="inlineStr">
        <is>
          <t>11'-2''</t>
        </is>
      </c>
      <c r="C29" s="47" t="n">
        <v>324.52</v>
      </c>
      <c r="D29" s="172" t="inlineStr">
        <is>
          <t>FT</t>
        </is>
      </c>
      <c r="E29" s="53" t="n">
        <v>134.26</v>
      </c>
      <c r="F29" s="4" t="n">
        <v>10</v>
      </c>
      <c r="G29" s="131">
        <f>SUM((D26)*(F26/100))+D26</f>
        <v/>
      </c>
      <c r="H29" s="4" t="n"/>
      <c r="I29" s="55">
        <f>SUM(G26*H26)</f>
        <v/>
      </c>
    </row>
    <row customHeight="1" ht="15" r="30" s="69">
      <c r="A30" t="inlineStr">
        <is>
          <t xml:space="preserve">12'' Walls CW12 </t>
        </is>
      </c>
      <c r="B30" t="inlineStr">
        <is>
          <t>13'-5''</t>
        </is>
      </c>
      <c r="C30" t="n">
        <v>241.83</v>
      </c>
      <c r="D30" t="inlineStr">
        <is>
          <t>FT</t>
        </is>
      </c>
      <c r="E30" t="n">
        <v>120.2</v>
      </c>
    </row>
    <row customHeight="1" ht="15" r="31" s="69">
      <c r="A31" t="inlineStr">
        <is>
          <t>12'' Walls CW12</t>
        </is>
      </c>
      <c r="B31" t="inlineStr">
        <is>
          <t>11'-8''</t>
        </is>
      </c>
      <c r="C31" t="n">
        <v>67.8</v>
      </c>
      <c r="D31" t="inlineStr">
        <is>
          <t>FT</t>
        </is>
      </c>
      <c r="E31" t="n">
        <v>29.3</v>
      </c>
    </row>
    <row customHeight="1" ht="15" r="32" s="69">
      <c r="A32" t="inlineStr">
        <is>
          <t xml:space="preserve">Openings at  CW12 Walls </t>
        </is>
      </c>
      <c r="B32" t="inlineStr"/>
      <c r="C32" t="inlineStr"/>
      <c r="D32" t="inlineStr"/>
      <c r="E32" t="n">
        <v>-60.49777777777778</v>
      </c>
    </row>
    <row customHeight="1" ht="15" r="33" s="69">
      <c r="A33" t="inlineStr">
        <is>
          <t>8'' Walls CW8 Stair 5</t>
        </is>
      </c>
      <c r="B33" t="inlineStr">
        <is>
          <t>11'-2''</t>
        </is>
      </c>
      <c r="C33" t="n">
        <v>58.38</v>
      </c>
      <c r="D33" t="inlineStr">
        <is>
          <t>FT</t>
        </is>
      </c>
      <c r="E33" t="n">
        <v>16.1</v>
      </c>
    </row>
    <row customHeight="1" ht="14.25" r="34" s="69">
      <c r="A34" t="inlineStr">
        <is>
          <t>8'' Ramp Wall CW8  ( 58/S5.02)</t>
        </is>
      </c>
      <c r="B34" t="inlineStr">
        <is>
          <t>10'-2''</t>
        </is>
      </c>
      <c r="C34" t="n">
        <v>81.02</v>
      </c>
      <c r="D34" t="inlineStr">
        <is>
          <t>FT</t>
        </is>
      </c>
      <c r="E34" t="n">
        <v>20.35</v>
      </c>
    </row>
    <row customHeight="1" ht="15" r="35" s="69">
      <c r="A35" s="75" t="inlineStr">
        <is>
          <t xml:space="preserve">REINFORCING </t>
        </is>
      </c>
      <c r="B35" s="49" t="inlineStr">
        <is>
          <t>N/A</t>
        </is>
      </c>
      <c r="C35" s="49" t="inlineStr">
        <is>
          <t>N/A</t>
        </is>
      </c>
      <c r="D35" s="172" t="n">
        <v>0</v>
      </c>
      <c r="E35" s="23" t="inlineStr">
        <is>
          <t>TON</t>
        </is>
      </c>
      <c r="F35" s="24" t="n">
        <v>10</v>
      </c>
      <c r="G35" s="149">
        <f>SUM((D27)*(F27/100))+D27</f>
        <v/>
      </c>
      <c r="H35" s="101" t="n"/>
      <c r="I35" s="56">
        <f>SUM(G27*H27)</f>
        <v/>
      </c>
    </row>
    <row customHeight="1" ht="15" r="36" s="69">
      <c r="A36" s="146" t="inlineStr">
        <is>
          <t xml:space="preserve">COLUMNS </t>
        </is>
      </c>
      <c r="B36" s="147" t="n"/>
      <c r="C36" s="148" t="n"/>
      <c r="D36" s="199" t="n"/>
      <c r="E36" s="206" t="n"/>
      <c r="F36" s="7" t="n"/>
      <c r="G36" s="181" t="n"/>
      <c r="H36" s="7" t="n"/>
      <c r="I36" s="7" t="n"/>
    </row>
    <row customHeight="1" ht="15" r="37" s="69">
      <c r="A37" s="87" t="inlineStr">
        <is>
          <t>C2A ( 18x24)   (Assumed  as C2)</t>
        </is>
      </c>
      <c r="B37" s="47" t="inlineStr">
        <is>
          <t xml:space="preserve">4'-2''      </t>
        </is>
      </c>
      <c r="C37" s="47" t="n">
        <v>18</v>
      </c>
      <c r="D37" s="172" t="inlineStr">
        <is>
          <t>EA</t>
        </is>
      </c>
      <c r="E37" s="87" t="n">
        <v>8.34</v>
      </c>
      <c r="F37" s="87" t="n">
        <v>10</v>
      </c>
      <c r="G37" s="131">
        <f>SUM((D29)*(F29/100))+D29</f>
        <v/>
      </c>
      <c r="H37" s="4" t="n"/>
      <c r="I37" s="55">
        <f>SUM(G29*H29)</f>
        <v/>
      </c>
    </row>
    <row customHeight="1" ht="15" r="38" s="69">
      <c r="A38" t="inlineStr">
        <is>
          <t>C2A ( 18x24)    (Assumed  as C2)</t>
        </is>
      </c>
      <c r="B38" t="inlineStr">
        <is>
          <t>3'-2''</t>
        </is>
      </c>
      <c r="C38" t="n">
        <v>5</v>
      </c>
      <c r="D38" t="inlineStr">
        <is>
          <t>EA</t>
        </is>
      </c>
      <c r="E38" t="n">
        <v>1.76</v>
      </c>
    </row>
    <row customHeight="1" ht="15" r="39" s="69">
      <c r="A39" t="inlineStr">
        <is>
          <t>C2A ( 18x24)   (Assumed  as C2)</t>
        </is>
      </c>
      <c r="B39" t="inlineStr">
        <is>
          <t xml:space="preserve">10'-2''     </t>
        </is>
      </c>
      <c r="C39" t="n">
        <v>18</v>
      </c>
      <c r="D39" t="inlineStr">
        <is>
          <t>EA</t>
        </is>
      </c>
      <c r="E39" t="n">
        <v>20.34</v>
      </c>
    </row>
    <row customHeight="1" ht="15" r="40" s="69">
      <c r="A40" t="inlineStr">
        <is>
          <t>C2A ( 18x24)    (Assumed  as C2)</t>
        </is>
      </c>
      <c r="B40" t="inlineStr">
        <is>
          <t>10'-2''</t>
        </is>
      </c>
      <c r="C40" t="n">
        <v>5</v>
      </c>
      <c r="D40" t="inlineStr">
        <is>
          <t>EA</t>
        </is>
      </c>
      <c r="E40" t="n">
        <v>5.65</v>
      </c>
    </row>
    <row customHeight="1" ht="15" r="41" s="69">
      <c r="A41" t="inlineStr">
        <is>
          <t>C2 ( 18x24)</t>
        </is>
      </c>
      <c r="B41" t="inlineStr">
        <is>
          <t>12'</t>
        </is>
      </c>
      <c r="C41" t="n">
        <v>25</v>
      </c>
      <c r="D41" t="inlineStr">
        <is>
          <t>EA</t>
        </is>
      </c>
      <c r="E41" t="n">
        <v>33.33</v>
      </c>
    </row>
    <row customHeight="1" ht="15" r="42" s="69">
      <c r="A42" t="inlineStr">
        <is>
          <t>C2 ( 18x24)</t>
        </is>
      </c>
      <c r="B42" t="inlineStr">
        <is>
          <t>13'</t>
        </is>
      </c>
      <c r="C42" t="n">
        <v>2</v>
      </c>
      <c r="D42" t="inlineStr">
        <is>
          <t>EA</t>
        </is>
      </c>
      <c r="E42" t="n">
        <v>2.89</v>
      </c>
    </row>
    <row customHeight="1" ht="15" r="43" s="69">
      <c r="A43" s="75" t="inlineStr">
        <is>
          <t xml:space="preserve">REINFORCING </t>
        </is>
      </c>
      <c r="B43" s="49" t="inlineStr">
        <is>
          <t>N/A</t>
        </is>
      </c>
      <c r="C43" s="49" t="inlineStr">
        <is>
          <t>N/A</t>
        </is>
      </c>
      <c r="D43" s="168" t="n">
        <v>0</v>
      </c>
      <c r="E43" s="75" t="inlineStr">
        <is>
          <t>TON</t>
        </is>
      </c>
      <c r="F43" s="101" t="n">
        <v>10</v>
      </c>
      <c r="G43" s="149">
        <f>SUM((D30)*(F30/100))+D30</f>
        <v/>
      </c>
      <c r="H43" s="101" t="n"/>
      <c r="I43" s="56">
        <f>SUM(G30*H30)</f>
        <v/>
      </c>
    </row>
    <row customHeight="1" ht="15" r="44" s="69">
      <c r="A44" s="146" t="inlineStr">
        <is>
          <t xml:space="preserve">PIERS </t>
        </is>
      </c>
      <c r="B44" s="147" t="n"/>
      <c r="C44" s="148" t="n"/>
      <c r="D44" s="199" t="n"/>
      <c r="E44" s="206" t="n"/>
      <c r="F44" s="7" t="n"/>
      <c r="G44" s="181" t="n"/>
      <c r="H44" s="7" t="n"/>
      <c r="I44" s="7" t="n"/>
    </row>
    <row customHeight="1" ht="15" r="45" s="69">
      <c r="A45" s="87" t="n"/>
      <c r="B45" s="47" t="inlineStr">
        <is>
          <t>N/A</t>
        </is>
      </c>
      <c r="C45" s="87" t="inlineStr">
        <is>
          <t>N/A</t>
        </is>
      </c>
      <c r="D45" s="172" t="n">
        <v>0</v>
      </c>
      <c r="E45" s="87" t="inlineStr">
        <is>
          <t>cy</t>
        </is>
      </c>
      <c r="F45" s="87" t="n">
        <v>10</v>
      </c>
      <c r="G45" s="131">
        <f>SUM((D32)*(F32/100))+D32</f>
        <v/>
      </c>
      <c r="H45" s="4" t="n"/>
      <c r="I45" s="55">
        <f>SUM(G32*H32)</f>
        <v/>
      </c>
    </row>
    <row customHeight="1" ht="15" r="46" s="69">
      <c r="A46" s="75" t="inlineStr">
        <is>
          <t xml:space="preserve">REINFORCING </t>
        </is>
      </c>
      <c r="B46" s="100" t="inlineStr">
        <is>
          <t>N/A</t>
        </is>
      </c>
      <c r="C46" s="266" t="inlineStr">
        <is>
          <t>N/A</t>
        </is>
      </c>
      <c r="D46" s="168" t="n">
        <v>0</v>
      </c>
      <c r="E46" s="75" t="inlineStr">
        <is>
          <t>TON</t>
        </is>
      </c>
      <c r="F46" s="101" t="n">
        <v>10</v>
      </c>
      <c r="G46" s="149">
        <f>SUM((D33)*(F33/100))+D33</f>
        <v/>
      </c>
      <c r="H46" s="133" t="n"/>
      <c r="I46" s="56">
        <f>SUM(G33*H33)</f>
        <v/>
      </c>
    </row>
    <row customHeight="1" ht="15" r="47" s="69">
      <c r="A47" s="146" t="inlineStr">
        <is>
          <t xml:space="preserve"> ELEVATOR  SLAB </t>
        </is>
      </c>
      <c r="B47" s="147" t="n"/>
      <c r="C47" s="206" t="n"/>
      <c r="D47" s="199" t="n"/>
      <c r="E47" s="206" t="n"/>
      <c r="F47" s="2" t="n"/>
      <c r="G47" s="131" t="n"/>
      <c r="H47" s="4" t="n"/>
      <c r="I47" s="4" t="n"/>
    </row>
    <row customHeight="1" ht="15" r="48" s="69">
      <c r="A48" s="136" t="n"/>
      <c r="B48" s="47" t="inlineStr">
        <is>
          <t>N/A</t>
        </is>
      </c>
      <c r="C48" s="47" t="inlineStr">
        <is>
          <t>N/A</t>
        </is>
      </c>
      <c r="D48" s="172" t="n">
        <v>0</v>
      </c>
      <c r="E48" s="87" t="inlineStr">
        <is>
          <t>CU YD</t>
        </is>
      </c>
      <c r="F48" s="2" t="n">
        <v>10</v>
      </c>
      <c r="G48" s="131">
        <f>SUM((D35)*(F35/100))+D35</f>
        <v/>
      </c>
      <c r="H48" s="4" t="n"/>
      <c r="I48" s="55">
        <f>SUM(G35*H35)</f>
        <v/>
      </c>
    </row>
    <row customFormat="1" customHeight="1" ht="15" r="49" s="211">
      <c r="A49" s="23" t="inlineStr">
        <is>
          <t xml:space="preserve">REINFORCING </t>
        </is>
      </c>
      <c r="B49" s="49" t="inlineStr">
        <is>
          <t>N/A</t>
        </is>
      </c>
      <c r="C49" s="132" t="inlineStr">
        <is>
          <t>N/A</t>
        </is>
      </c>
      <c r="D49" s="168" t="n">
        <v>0</v>
      </c>
      <c r="E49" s="23" t="inlineStr">
        <is>
          <t>TON</t>
        </is>
      </c>
      <c r="F49" s="24" t="n">
        <v>10</v>
      </c>
      <c r="G49" s="149">
        <f>SUM((D36)*(F36/100))+D36</f>
        <v/>
      </c>
      <c r="H49" s="101" t="n"/>
      <c r="I49" s="56">
        <f>SUM(G36*H36)</f>
        <v/>
      </c>
    </row>
    <row customHeight="1" ht="15" r="50" s="69">
      <c r="A50" s="192" t="inlineStr">
        <is>
          <t>ELEVATOR PIT " WALLS</t>
        </is>
      </c>
      <c r="B50" s="212" t="n"/>
      <c r="C50" s="194" t="n"/>
      <c r="D50" s="195" t="n"/>
      <c r="E50" s="194" t="n"/>
      <c r="F50" s="2" t="n"/>
      <c r="G50" s="131" t="n"/>
      <c r="H50" s="4" t="n"/>
      <c r="I50" s="4" t="n"/>
    </row>
    <row customHeight="1" ht="15" r="51" s="69">
      <c r="A51" s="135" t="n"/>
      <c r="B51" s="47" t="inlineStr">
        <is>
          <t>N/A</t>
        </is>
      </c>
      <c r="C51" s="47" t="inlineStr">
        <is>
          <t>N/A</t>
        </is>
      </c>
      <c r="D51" s="172" t="n">
        <v>0</v>
      </c>
      <c r="E51" s="87" t="inlineStr">
        <is>
          <t>CU YD</t>
        </is>
      </c>
      <c r="F51" s="2" t="n">
        <v>10</v>
      </c>
      <c r="G51" s="131">
        <f>SUM((D38)*(F38/100))+D38</f>
        <v/>
      </c>
      <c r="H51" s="4" t="n"/>
      <c r="I51" s="55">
        <f>SUM(G38*H38)</f>
        <v/>
      </c>
    </row>
    <row customHeight="1" ht="15" r="52" s="69">
      <c r="A52" s="23" t="inlineStr">
        <is>
          <t xml:space="preserve">REINFORCING </t>
        </is>
      </c>
      <c r="B52" s="49" t="inlineStr">
        <is>
          <t>N/A</t>
        </is>
      </c>
      <c r="C52" s="49" t="inlineStr">
        <is>
          <t>N/A</t>
        </is>
      </c>
      <c r="D52" s="168" t="n">
        <v>0</v>
      </c>
      <c r="E52" s="23" t="inlineStr">
        <is>
          <t>TON</t>
        </is>
      </c>
      <c r="F52" s="24" t="n">
        <v>10</v>
      </c>
      <c r="G52" s="149">
        <f>SUM((D39)*(F39/100))+D39</f>
        <v/>
      </c>
      <c r="H52" s="101" t="n"/>
      <c r="I52" s="56">
        <f>SUM(G39*H39)</f>
        <v/>
      </c>
    </row>
    <row customHeight="1" ht="15" r="53" s="69">
      <c r="A53" s="192" t="inlineStr">
        <is>
          <t>ELEVATOR  WALLS</t>
        </is>
      </c>
      <c r="B53" s="47" t="n"/>
      <c r="C53" s="47" t="n"/>
      <c r="D53" s="172" t="n"/>
      <c r="E53" s="194" t="n"/>
      <c r="F53" s="2" t="n"/>
      <c r="G53" s="131" t="n"/>
      <c r="H53" s="4" t="n"/>
      <c r="I53" s="4" t="n"/>
    </row>
    <row customHeight="1" ht="15" r="54" s="69">
      <c r="A54" s="135" t="n"/>
      <c r="B54" s="47" t="inlineStr">
        <is>
          <t>N/A</t>
        </is>
      </c>
      <c r="C54" s="47" t="inlineStr">
        <is>
          <t>N/A</t>
        </is>
      </c>
      <c r="D54" s="168" t="n">
        <v>0</v>
      </c>
      <c r="E54" s="87" t="inlineStr">
        <is>
          <t>CU YD</t>
        </is>
      </c>
      <c r="F54" s="2" t="n">
        <v>10</v>
      </c>
      <c r="G54" s="131">
        <f>SUM((D41)*(F41/100))+D41</f>
        <v/>
      </c>
      <c r="H54" s="4" t="n"/>
      <c r="I54" s="55">
        <f>SUM(G41*H41)</f>
        <v/>
      </c>
    </row>
    <row customHeight="1" ht="15" r="55" s="69">
      <c r="A55" s="23" t="inlineStr">
        <is>
          <t xml:space="preserve">REINFORCING </t>
        </is>
      </c>
      <c r="B55" s="49" t="inlineStr">
        <is>
          <t>N/A</t>
        </is>
      </c>
      <c r="C55" s="49" t="inlineStr">
        <is>
          <t>N/A</t>
        </is>
      </c>
      <c r="D55" s="168" t="n">
        <v>0</v>
      </c>
      <c r="E55" s="23" t="inlineStr">
        <is>
          <t>TON</t>
        </is>
      </c>
      <c r="F55" s="24" t="n">
        <v>10</v>
      </c>
      <c r="G55" s="149">
        <f>SUM((D42)*(F42/100))+D42</f>
        <v/>
      </c>
      <c r="H55" s="101" t="n"/>
      <c r="I55" s="56">
        <f>SUM(G42*H42)</f>
        <v/>
      </c>
    </row>
    <row customHeight="1" ht="15" r="56" s="69">
      <c r="A56" s="146" t="inlineStr">
        <is>
          <t xml:space="preserve">STAIR " WALL </t>
        </is>
      </c>
      <c r="B56" s="141" t="n"/>
      <c r="C56" s="206" t="n"/>
      <c r="D56" s="199" t="n"/>
      <c r="E56" s="206" t="n"/>
      <c r="F56" s="6" t="n"/>
      <c r="G56" s="181" t="n"/>
      <c r="H56" s="7" t="n"/>
      <c r="I56" s="7" t="n"/>
    </row>
    <row customHeight="1" ht="15" r="57" s="69">
      <c r="A57" s="136" t="n"/>
      <c r="B57" s="47" t="inlineStr">
        <is>
          <t>N/A</t>
        </is>
      </c>
      <c r="C57" s="47" t="inlineStr">
        <is>
          <t>N/A</t>
        </is>
      </c>
      <c r="D57" s="172" t="n">
        <v>0</v>
      </c>
      <c r="E57" s="87" t="inlineStr">
        <is>
          <t>CU YD</t>
        </is>
      </c>
      <c r="F57" s="2" t="n">
        <v>10</v>
      </c>
      <c r="G57" s="131">
        <f>SUM((D44)*(F44/100))+D44</f>
        <v/>
      </c>
      <c r="H57" s="4" t="n"/>
      <c r="I57" s="55">
        <f>SUM(G44*H44)</f>
        <v/>
      </c>
    </row>
    <row customHeight="1" ht="15" r="58" s="69">
      <c r="A58" s="23" t="inlineStr">
        <is>
          <t xml:space="preserve">REINFORCING </t>
        </is>
      </c>
      <c r="B58" s="49" t="inlineStr">
        <is>
          <t>N/A</t>
        </is>
      </c>
      <c r="C58" s="49" t="inlineStr">
        <is>
          <t>N/A</t>
        </is>
      </c>
      <c r="D58" s="168" t="n">
        <v>0</v>
      </c>
      <c r="E58" s="23" t="inlineStr">
        <is>
          <t>TON</t>
        </is>
      </c>
      <c r="F58" s="24" t="n">
        <v>10</v>
      </c>
      <c r="G58" s="149">
        <f>SUM((D45)*(F45/100))+D45</f>
        <v/>
      </c>
      <c r="H58" s="101" t="n"/>
      <c r="I58" s="56">
        <f>SUM(G45*H45)</f>
        <v/>
      </c>
    </row>
    <row customHeight="1" ht="15" r="59" s="69">
      <c r="A59" s="138" t="inlineStr">
        <is>
          <t>SLAB STEP</t>
        </is>
      </c>
      <c r="B59" s="139" t="n"/>
      <c r="C59" s="206" t="n"/>
      <c r="D59" s="199" t="n"/>
      <c r="E59" s="206" t="n"/>
      <c r="F59" s="6" t="n"/>
      <c r="G59" s="181" t="n"/>
      <c r="H59" s="7" t="n"/>
      <c r="I59" s="57" t="n"/>
    </row>
    <row customHeight="1" ht="15" r="60" s="69">
      <c r="A60" s="10" t="n"/>
      <c r="B60" s="47" t="inlineStr">
        <is>
          <t>N/A</t>
        </is>
      </c>
      <c r="C60" s="47" t="inlineStr">
        <is>
          <t>N/A</t>
        </is>
      </c>
      <c r="D60" s="171" t="n">
        <v>0</v>
      </c>
      <c r="E60" s="2" t="inlineStr">
        <is>
          <t>CUYD</t>
        </is>
      </c>
      <c r="F60" s="2" t="n">
        <v>10</v>
      </c>
      <c r="G60" s="131">
        <f>SUM((D47)*(F47/100))+D47</f>
        <v/>
      </c>
      <c r="H60" s="4" t="n"/>
      <c r="I60" s="55">
        <f>SUM(G47*H47)</f>
        <v/>
      </c>
    </row>
    <row customHeight="1" ht="15" r="61" s="69">
      <c r="A61" s="23" t="inlineStr">
        <is>
          <t xml:space="preserve">REINFORCING     </t>
        </is>
      </c>
      <c r="B61" s="49" t="inlineStr">
        <is>
          <t>N/A</t>
        </is>
      </c>
      <c r="C61" s="49" t="inlineStr">
        <is>
          <t>N/A</t>
        </is>
      </c>
      <c r="D61" s="149" t="n">
        <v>0</v>
      </c>
      <c r="E61" s="25" t="inlineStr">
        <is>
          <t>TON</t>
        </is>
      </c>
      <c r="F61" s="25" t="n">
        <v>10</v>
      </c>
      <c r="G61" s="149">
        <f>SUM((D48)*(F48/100))+D48</f>
        <v/>
      </c>
      <c r="H61" s="101" t="n"/>
      <c r="I61" s="56">
        <f>SUM(G48*H48)</f>
        <v/>
      </c>
    </row>
    <row customHeight="1" ht="15" r="62" s="69">
      <c r="A62" s="196" t="inlineStr">
        <is>
          <t xml:space="preserve">S.O.G  </t>
        </is>
      </c>
      <c r="B62" s="197" t="n"/>
      <c r="C62" s="206" t="n"/>
      <c r="D62" s="199" t="n"/>
      <c r="E62" s="200" t="n"/>
      <c r="F62" s="201" t="n"/>
      <c r="G62" s="202" t="n"/>
      <c r="H62" s="203" t="n"/>
      <c r="I62" s="203" t="n"/>
    </row>
    <row customHeight="1" ht="15" r="63" s="69">
      <c r="A63" s="136" t="n"/>
      <c r="B63" s="47" t="inlineStr">
        <is>
          <t>N/A</t>
        </is>
      </c>
      <c r="C63" s="47" t="inlineStr">
        <is>
          <t>N/A</t>
        </is>
      </c>
      <c r="D63" s="171" t="n">
        <v>0</v>
      </c>
      <c r="E63" s="87" t="inlineStr">
        <is>
          <t>CU YD</t>
        </is>
      </c>
      <c r="F63" s="88" t="n">
        <v>9</v>
      </c>
      <c r="G63" s="183">
        <f>SUM((D50)*(F50/100))+D50</f>
        <v/>
      </c>
      <c r="H63" s="89" t="n"/>
      <c r="I63" s="90">
        <f>SUM(G50*H50)</f>
        <v/>
      </c>
    </row>
    <row customHeight="1" ht="15" r="64" s="69">
      <c r="A64" s="138" t="inlineStr">
        <is>
          <t>STRUCTURAL SLAB ON GRADE</t>
        </is>
      </c>
      <c r="B64" s="141" t="n"/>
      <c r="C64" s="141" t="n"/>
      <c r="D64" s="195" t="n"/>
      <c r="E64" s="206" t="n"/>
      <c r="F64" s="207" t="n"/>
      <c r="G64" s="208" t="n"/>
      <c r="H64" s="209" t="n"/>
      <c r="I64" s="210" t="n"/>
    </row>
    <row customHeight="1" ht="15" r="65" s="69">
      <c r="A65" s="10" t="n"/>
      <c r="B65" s="47" t="inlineStr">
        <is>
          <t>N/A</t>
        </is>
      </c>
      <c r="C65" s="47" t="inlineStr">
        <is>
          <t>N/A</t>
        </is>
      </c>
      <c r="D65" s="171" t="n">
        <v>0</v>
      </c>
      <c r="E65" s="87" t="inlineStr">
        <is>
          <t>CU YD</t>
        </is>
      </c>
      <c r="F65" s="88" t="n">
        <v>10</v>
      </c>
      <c r="G65" s="183">
        <f>SUM((D52)*(F52/100))+D52</f>
        <v/>
      </c>
      <c r="H65" s="89" t="n"/>
      <c r="I65" s="90">
        <f>SUM(G52*H52)</f>
        <v/>
      </c>
    </row>
    <row customHeight="1" ht="15" r="66" s="69">
      <c r="A66" s="23" t="n"/>
      <c r="B66" s="49" t="inlineStr">
        <is>
          <t>N/A</t>
        </is>
      </c>
      <c r="C66" s="49" t="inlineStr">
        <is>
          <t>N/A</t>
        </is>
      </c>
      <c r="D66" s="149" t="n">
        <v>0</v>
      </c>
      <c r="E66" s="23" t="inlineStr">
        <is>
          <t>TON</t>
        </is>
      </c>
      <c r="F66" s="24" t="n">
        <v>10</v>
      </c>
      <c r="G66" s="149">
        <f>SUM((D53)*(F53/100))+D53</f>
        <v/>
      </c>
      <c r="H66" s="101" t="n"/>
      <c r="I66" s="56">
        <f>SUM(G53*H53)</f>
        <v/>
      </c>
    </row>
    <row customHeight="1" ht="15" r="67" s="69">
      <c r="A67" s="146" t="inlineStr">
        <is>
          <t xml:space="preserve">CONCRETE STAIRS </t>
        </is>
      </c>
      <c r="B67" s="141" t="n"/>
      <c r="C67" s="6" t="n"/>
      <c r="D67" s="181" t="n"/>
      <c r="E67" s="6" t="n"/>
      <c r="F67" s="6" t="n"/>
      <c r="G67" s="181" t="n"/>
      <c r="H67" s="7" t="n"/>
      <c r="I67" s="57" t="n"/>
    </row>
    <row customFormat="1" customHeight="1" ht="15" r="68" s="211">
      <c r="A68" s="136" t="n"/>
      <c r="B68" s="47" t="inlineStr">
        <is>
          <t>N/A</t>
        </is>
      </c>
      <c r="C68" s="47" t="inlineStr">
        <is>
          <t>N/A</t>
        </is>
      </c>
      <c r="D68" s="171" t="n">
        <v>0</v>
      </c>
      <c r="E68" s="87" t="inlineStr">
        <is>
          <t>CU YD</t>
        </is>
      </c>
      <c r="F68" s="2" t="n">
        <v>10</v>
      </c>
      <c r="G68" s="131">
        <f>SUM((D55)*(F55/100))+D55</f>
        <v/>
      </c>
      <c r="H68" s="4" t="n"/>
      <c r="I68" s="55">
        <f>SUM(G55*H55)</f>
        <v/>
      </c>
    </row>
    <row customHeight="1" ht="15" r="69" s="69">
      <c r="A69" s="75" t="inlineStr">
        <is>
          <t xml:space="preserve">REINFORCING </t>
        </is>
      </c>
      <c r="B69" s="49" t="inlineStr">
        <is>
          <t>N/A</t>
        </is>
      </c>
      <c r="C69" s="49" t="inlineStr">
        <is>
          <t>N/A</t>
        </is>
      </c>
      <c r="D69" s="149" t="n">
        <v>0</v>
      </c>
      <c r="E69" s="23" t="inlineStr">
        <is>
          <t>TON</t>
        </is>
      </c>
      <c r="F69" s="24" t="n">
        <v>10</v>
      </c>
      <c r="G69" s="149">
        <f>SUM((D56)*(F56/100))+D56</f>
        <v/>
      </c>
      <c r="H69" s="133" t="n"/>
      <c r="I69" s="56">
        <f>SUM(G56*H56)</f>
        <v/>
      </c>
    </row>
    <row customHeight="1" ht="15" r="70" s="69">
      <c r="A70" s="146" t="inlineStr">
        <is>
          <t>PAN/LANDING TO ROOF</t>
        </is>
      </c>
      <c r="B70" s="141" t="n"/>
      <c r="C70" s="6" t="n"/>
      <c r="D70" s="181" t="n"/>
      <c r="E70" s="6" t="n"/>
      <c r="F70" s="6" t="n"/>
      <c r="G70" s="181" t="n"/>
      <c r="H70" s="7" t="n"/>
      <c r="I70" s="57" t="n"/>
    </row>
    <row customHeight="1" ht="15" r="71" s="69">
      <c r="A71" s="87" t="inlineStr">
        <is>
          <t>PAND &amp; LANDING</t>
        </is>
      </c>
      <c r="B71" s="47" t="inlineStr">
        <is>
          <t>N/A</t>
        </is>
      </c>
      <c r="C71" s="47" t="inlineStr">
        <is>
          <t>N/A</t>
        </is>
      </c>
      <c r="D71" s="172" t="n">
        <v>0</v>
      </c>
      <c r="E71" s="2" t="inlineStr">
        <is>
          <t>Sqft</t>
        </is>
      </c>
      <c r="F71" s="13" t="n">
        <v>10</v>
      </c>
      <c r="G71" s="184">
        <f>SUM((D58)*(F58/100))+D58</f>
        <v/>
      </c>
      <c r="H71" s="87" t="n"/>
      <c r="I71" s="111">
        <f>SUM(G58*H58)</f>
        <v/>
      </c>
    </row>
    <row customHeight="1" ht="15" r="72" s="69">
      <c r="A72" s="11" t="inlineStr">
        <is>
          <t>Water stop</t>
        </is>
      </c>
      <c r="B72" s="47" t="inlineStr">
        <is>
          <t>N/A</t>
        </is>
      </c>
      <c r="C72" s="47" t="inlineStr">
        <is>
          <t>N/A</t>
        </is>
      </c>
      <c r="D72" s="172" t="n">
        <v>0</v>
      </c>
      <c r="E72" s="2" t="inlineStr">
        <is>
          <t>Sqft</t>
        </is>
      </c>
      <c r="F72" s="13" t="n">
        <v>10</v>
      </c>
      <c r="G72" s="131">
        <f>SUM((D59)*(F59/100))+D59</f>
        <v/>
      </c>
      <c r="H72" s="36" t="n"/>
      <c r="I72" s="105">
        <f>SUM(G59*H59)</f>
        <v/>
      </c>
    </row>
    <row customHeight="1" ht="15" r="73" s="69">
      <c r="A73" s="11" t="inlineStr">
        <is>
          <t>Columns Diamonds</t>
        </is>
      </c>
      <c r="B73" s="51" t="inlineStr">
        <is>
          <t>N/A</t>
        </is>
      </c>
      <c r="C73" s="51" t="inlineStr">
        <is>
          <t>N/A</t>
        </is>
      </c>
      <c r="D73" s="171" t="n">
        <v>0</v>
      </c>
      <c r="E73" s="2" t="inlineStr">
        <is>
          <t>EA</t>
        </is>
      </c>
      <c r="F73" s="2" t="n">
        <v>10</v>
      </c>
      <c r="G73" s="131">
        <f>SUM((D60)*(F60/100))+D60</f>
        <v/>
      </c>
      <c r="H73" s="4" t="n"/>
      <c r="I73" s="55">
        <f>SUM(G60*H60)</f>
        <v/>
      </c>
    </row>
    <row customHeight="1" ht="15" r="74" s="69">
      <c r="A74" s="11" t="inlineStr">
        <is>
          <t>Embed Plate Cont Allowance.</t>
        </is>
      </c>
      <c r="B74" s="51" t="inlineStr">
        <is>
          <t>N/A</t>
        </is>
      </c>
      <c r="C74" s="51" t="inlineStr">
        <is>
          <t>N/A</t>
        </is>
      </c>
      <c r="D74" s="171" t="n">
        <v>0</v>
      </c>
      <c r="E74" s="2" t="inlineStr">
        <is>
          <t>EA</t>
        </is>
      </c>
      <c r="F74" s="2" t="n">
        <v>10</v>
      </c>
      <c r="G74" s="131">
        <f>SUM((D61)*(F61/100))+D61</f>
        <v/>
      </c>
      <c r="H74" s="4" t="n"/>
      <c r="I74" s="55">
        <f>SUM(G61*H61)</f>
        <v/>
      </c>
    </row>
    <row customHeight="1" ht="15" r="75" s="69">
      <c r="A75" s="11" t="inlineStr">
        <is>
          <t>Non-Shrink Grout</t>
        </is>
      </c>
      <c r="B75" s="51" t="inlineStr">
        <is>
          <t>N/A</t>
        </is>
      </c>
      <c r="C75" s="51" t="inlineStr">
        <is>
          <t>N/A</t>
        </is>
      </c>
      <c r="D75" s="171" t="n">
        <v>0</v>
      </c>
      <c r="E75" s="2" t="inlineStr">
        <is>
          <t>CUYD</t>
        </is>
      </c>
      <c r="F75" s="2" t="n">
        <v>10</v>
      </c>
      <c r="G75" s="131">
        <f>SUM((D62)*(F62/100))+D62</f>
        <v/>
      </c>
      <c r="H75" s="4" t="n"/>
      <c r="I75" s="55">
        <f>SUM(G62*H62)</f>
        <v/>
      </c>
    </row>
    <row customHeight="1" ht="15" r="76" s="69">
      <c r="A76" s="11" t="inlineStr">
        <is>
          <t>Dove Tail Slot</t>
        </is>
      </c>
      <c r="B76" s="51" t="inlineStr">
        <is>
          <t>N/A</t>
        </is>
      </c>
      <c r="C76" s="51" t="inlineStr">
        <is>
          <t>N/A</t>
        </is>
      </c>
      <c r="D76" s="171" t="n">
        <v>0</v>
      </c>
      <c r="E76" s="2" t="n"/>
      <c r="F76" s="13" t="n">
        <v>10</v>
      </c>
      <c r="G76" s="185">
        <f>SUM((E63)*(F63/100))+E63</f>
        <v/>
      </c>
      <c r="H76" s="36" t="n"/>
      <c r="I76" s="58">
        <f>SUM(G63*H63)</f>
        <v/>
      </c>
    </row>
    <row customHeight="1" ht="15" r="77" s="69">
      <c r="A77" s="11" t="inlineStr">
        <is>
          <t>Beam Pocket</t>
        </is>
      </c>
      <c r="B77" s="51" t="inlineStr">
        <is>
          <t>N/A</t>
        </is>
      </c>
      <c r="C77" s="51" t="inlineStr">
        <is>
          <t>N/A</t>
        </is>
      </c>
      <c r="D77" s="171" t="n">
        <v>0</v>
      </c>
      <c r="E77" s="2" t="n"/>
      <c r="F77" s="13" t="n">
        <v>10</v>
      </c>
      <c r="G77" s="185">
        <f>SUM((E64)*(F64/100))+E64</f>
        <v/>
      </c>
      <c r="H77" s="36" t="n"/>
      <c r="I77" s="58">
        <f>SUM(G64*H64)</f>
        <v/>
      </c>
    </row>
    <row customHeight="1" ht="15" r="78" s="69">
      <c r="A78" s="104" t="inlineStr">
        <is>
          <t>DRILLING</t>
        </is>
      </c>
      <c r="B78" s="51" t="inlineStr">
        <is>
          <t>N/A</t>
        </is>
      </c>
      <c r="C78" s="51" t="inlineStr">
        <is>
          <t>N/A</t>
        </is>
      </c>
      <c r="D78" s="171" t="n">
        <v>0</v>
      </c>
      <c r="E78" s="9" t="n"/>
      <c r="F78" s="9" t="n">
        <v>10</v>
      </c>
      <c r="G78" s="174">
        <f>SUM((D65)*(F65/100))+D65</f>
        <v/>
      </c>
      <c r="H78" s="36" t="n"/>
      <c r="I78" s="105">
        <f>SUM(G65*H65)</f>
        <v/>
      </c>
    </row>
    <row customHeight="1" ht="15" r="79" s="69">
      <c r="A79" s="104" t="inlineStr">
        <is>
          <t>EPOXY</t>
        </is>
      </c>
      <c r="B79" s="51" t="inlineStr">
        <is>
          <t>N/A</t>
        </is>
      </c>
      <c r="C79" s="51" t="inlineStr">
        <is>
          <t>N/A</t>
        </is>
      </c>
      <c r="D79" s="171" t="n">
        <v>0</v>
      </c>
      <c r="E79" s="9" t="n"/>
      <c r="F79" s="9" t="n">
        <v>10</v>
      </c>
      <c r="G79" s="174">
        <f>SUM((D66)*(F66/100))+D66</f>
        <v/>
      </c>
      <c r="H79" s="36" t="n"/>
      <c r="I79" s="105">
        <f>SUM(G66*H66)</f>
        <v/>
      </c>
    </row>
    <row customHeight="1" ht="15" r="80" s="69">
      <c r="A80" s="104" t="inlineStr">
        <is>
          <t>STUD RAILS ON LEVEL 2</t>
        </is>
      </c>
      <c r="B80" s="51" t="inlineStr">
        <is>
          <t>N/A</t>
        </is>
      </c>
      <c r="C80" s="51" t="inlineStr">
        <is>
          <t>N/A</t>
        </is>
      </c>
      <c r="D80" s="171" t="n">
        <v>0</v>
      </c>
      <c r="E80" s="9" t="inlineStr">
        <is>
          <t>UNITS</t>
        </is>
      </c>
      <c r="F80" s="9" t="n">
        <v>10</v>
      </c>
      <c r="G80" s="174">
        <f>SUM((D67)*(F67/100))+D67</f>
        <v/>
      </c>
      <c r="H80" s="36" t="n"/>
      <c r="I80" s="105">
        <f>SUM(G67*H67)</f>
        <v/>
      </c>
    </row>
    <row customHeight="1" ht="15" r="81" s="69">
      <c r="A81" s="26" t="inlineStr">
        <is>
          <t>Curing Compound S.O.G</t>
        </is>
      </c>
      <c r="B81" s="212" t="n"/>
      <c r="C81" s="51" t="inlineStr">
        <is>
          <t>N/A</t>
        </is>
      </c>
      <c r="D81" s="171" t="n">
        <v>0</v>
      </c>
      <c r="E81" s="2" t="inlineStr">
        <is>
          <t>Sqft</t>
        </is>
      </c>
      <c r="F81" s="2" t="n">
        <v>10</v>
      </c>
      <c r="G81" s="131">
        <f>SUM((D68)*(F68/100))+D68</f>
        <v/>
      </c>
      <c r="H81" s="17" t="n"/>
      <c r="I81" s="60">
        <f>SUM(G68*H68)</f>
        <v/>
      </c>
    </row>
    <row customHeight="1" ht="15" r="82" s="69">
      <c r="A82" s="11" t="inlineStr">
        <is>
          <t xml:space="preserve">Curing Compound S.M.D. </t>
        </is>
      </c>
      <c r="B82" s="150" t="inlineStr">
        <is>
          <t>N/A</t>
        </is>
      </c>
      <c r="C82" s="151" t="inlineStr">
        <is>
          <t>N/A</t>
        </is>
      </c>
      <c r="D82" s="171" t="n">
        <v>0</v>
      </c>
      <c r="E82" s="2" t="inlineStr">
        <is>
          <t>Sqft</t>
        </is>
      </c>
      <c r="F82" s="9" t="n">
        <v>10</v>
      </c>
      <c r="G82" s="131">
        <f>SUM((D69)*(F69/100))+D69</f>
        <v/>
      </c>
      <c r="H82" s="36" t="n"/>
      <c r="I82" s="105">
        <f>SUM(G69*H69)</f>
        <v/>
      </c>
    </row>
    <row customHeight="1" ht="15" r="83" s="69">
      <c r="A83" s="11" t="inlineStr">
        <is>
          <t>Set anchor bolt</t>
        </is>
      </c>
      <c r="B83" s="150" t="inlineStr">
        <is>
          <t>N/A</t>
        </is>
      </c>
      <c r="C83" s="151" t="inlineStr">
        <is>
          <t>N/A</t>
        </is>
      </c>
      <c r="D83" s="171" t="n">
        <v>0</v>
      </c>
      <c r="E83" s="2" t="n"/>
      <c r="F83" s="9" t="n">
        <v>10</v>
      </c>
      <c r="G83" s="131">
        <f>SUM((D70)*(F70/100))+D70</f>
        <v/>
      </c>
      <c r="H83" s="36" t="n"/>
      <c r="I83" s="105">
        <f>SUM(G70*H70)</f>
        <v/>
      </c>
    </row>
    <row customHeight="1" ht="15" r="84" s="69" thickBot="1">
      <c r="A84" s="11" t="inlineStr">
        <is>
          <t xml:space="preserve"> ½ non shrink grout</t>
        </is>
      </c>
      <c r="B84" s="150" t="inlineStr">
        <is>
          <t>N/A</t>
        </is>
      </c>
      <c r="C84" s="151" t="inlineStr">
        <is>
          <t>N/A</t>
        </is>
      </c>
      <c r="D84" s="171" t="n">
        <v>0</v>
      </c>
      <c r="E84" s="2" t="n"/>
      <c r="F84" s="9" t="n">
        <v>10</v>
      </c>
      <c r="G84" s="131">
        <f>SUM((D71)*(F71/100))+D71</f>
        <v/>
      </c>
      <c r="H84" s="36" t="n"/>
      <c r="I84" s="105">
        <f>SUM(G71*H71)</f>
        <v/>
      </c>
    </row>
    <row customHeight="1" ht="15" r="85" s="69">
      <c r="A85" s="11" t="inlineStr">
        <is>
          <t>Gang Forms</t>
        </is>
      </c>
      <c r="B85" s="150" t="inlineStr">
        <is>
          <t>N/A</t>
        </is>
      </c>
      <c r="C85" s="151" t="inlineStr">
        <is>
          <t>N/A</t>
        </is>
      </c>
      <c r="D85" s="171" t="n">
        <v>0</v>
      </c>
      <c r="E85" s="2" t="n"/>
      <c r="F85" s="9" t="n">
        <v>10</v>
      </c>
      <c r="G85" s="131">
        <f>SUM((D72)*(F72/100))+D72</f>
        <v/>
      </c>
      <c r="H85" s="36" t="n"/>
      <c r="I85" s="105">
        <f>SUM(G72*H72)</f>
        <v/>
      </c>
    </row>
    <row customHeight="1" ht="15" r="86" s="69">
      <c r="A86" s="11" t="inlineStr">
        <is>
          <t>Reinforcement Installation Shop Drawings</t>
        </is>
      </c>
      <c r="B86" s="52" t="inlineStr">
        <is>
          <t>1 Set</t>
        </is>
      </c>
      <c r="C86" s="5" t="n"/>
      <c r="D86" s="173" t="n">
        <v>0</v>
      </c>
      <c r="E86" s="5" t="inlineStr">
        <is>
          <t>Per</t>
        </is>
      </c>
      <c r="F86" s="9" t="n"/>
      <c r="G86" s="131">
        <f>SUM((D73)*(F73/100))+D73</f>
        <v/>
      </c>
      <c r="H86" s="36" t="n"/>
      <c r="I86" s="58">
        <f>SUM(G73*H73)</f>
        <v/>
      </c>
    </row>
    <row customHeight="1" ht="15" r="87" s="69">
      <c r="A87" s="11" t="inlineStr">
        <is>
          <t>Off Road Forklift</t>
        </is>
      </c>
      <c r="B87" s="51" t="n"/>
      <c r="C87" s="9" t="n"/>
      <c r="D87" s="171" t="n">
        <v>0</v>
      </c>
      <c r="E87" s="9" t="inlineStr">
        <is>
          <t>Month</t>
        </is>
      </c>
      <c r="F87" s="9" t="n"/>
      <c r="G87" s="131">
        <f>SUM((D74)*(F74/100))+D74</f>
        <v/>
      </c>
      <c r="H87" s="36" t="n"/>
      <c r="I87" s="58">
        <f>SUM(G74*H74)</f>
        <v/>
      </c>
    </row>
    <row customHeight="1" ht="15" r="88" s="69">
      <c r="A88" s="11" t="inlineStr">
        <is>
          <t>Crane / Rigging</t>
        </is>
      </c>
      <c r="B88" s="51" t="inlineStr">
        <is>
          <t>0 Months</t>
        </is>
      </c>
      <c r="C88" s="151" t="inlineStr">
        <is>
          <t>N/A</t>
        </is>
      </c>
      <c r="D88" s="171" t="n">
        <v>0</v>
      </c>
      <c r="E88" s="9" t="inlineStr">
        <is>
          <t>Month</t>
        </is>
      </c>
      <c r="F88" s="9" t="n"/>
      <c r="G88" s="131">
        <f>SUM((D75)*(F75/100))+D75</f>
        <v/>
      </c>
      <c r="H88" s="36" t="n"/>
      <c r="I88" s="58">
        <f>SUM(G75*H75)</f>
        <v/>
      </c>
    </row>
    <row customHeight="1" ht="15" r="89" s="69">
      <c r="A89" s="11" t="inlineStr">
        <is>
          <t>Concrete Pump Footing Grade Beams</t>
        </is>
      </c>
      <c r="B89" s="51" t="inlineStr">
        <is>
          <t>Pumps</t>
        </is>
      </c>
      <c r="C89" s="9" t="n"/>
      <c r="D89" s="171" t="n">
        <v>0</v>
      </c>
      <c r="E89" s="9" t="inlineStr">
        <is>
          <t>Per</t>
        </is>
      </c>
      <c r="F89" s="18" t="n"/>
      <c r="G89" s="131">
        <f>SUM((D76)*(F76/100))+D76</f>
        <v/>
      </c>
      <c r="H89" s="36" t="n"/>
      <c r="I89" s="58">
        <f>SUM(G76*H76)</f>
        <v/>
      </c>
    </row>
    <row customHeight="1" ht="15" r="90" s="69">
      <c r="A90" s="11" t="inlineStr">
        <is>
          <t>Concrete Pump Wall</t>
        </is>
      </c>
      <c r="B90" s="51" t="inlineStr">
        <is>
          <t>Pumps</t>
        </is>
      </c>
      <c r="C90" s="9" t="n"/>
      <c r="D90" s="171" t="n">
        <v>0</v>
      </c>
      <c r="E90" s="9" t="inlineStr">
        <is>
          <t>Per</t>
        </is>
      </c>
      <c r="F90" s="18" t="n"/>
      <c r="G90" s="131">
        <f>SUM((D77)*(F77/100))+D77</f>
        <v/>
      </c>
      <c r="H90" s="36" t="n"/>
      <c r="I90" s="58">
        <f>SUM(G77*H77)</f>
        <v/>
      </c>
    </row>
    <row customHeight="1" ht="15" r="91" s="69">
      <c r="A91" s="27" t="inlineStr">
        <is>
          <t>Concrete Pump S.O.G</t>
        </is>
      </c>
      <c r="B91" s="51" t="inlineStr">
        <is>
          <t>Pumps</t>
        </is>
      </c>
      <c r="C91" s="9" t="n"/>
      <c r="D91" s="171" t="n">
        <v>0</v>
      </c>
      <c r="E91" s="9" t="inlineStr">
        <is>
          <t>Per</t>
        </is>
      </c>
      <c r="F91" s="19" t="n"/>
      <c r="G91" s="131">
        <f>SUM((D78)*(F78/100))+D78</f>
        <v/>
      </c>
      <c r="H91" s="37" t="n"/>
      <c r="I91" s="58">
        <f>SUM(G78*H78)</f>
        <v/>
      </c>
    </row>
    <row customHeight="1" ht="15" r="92" s="69">
      <c r="A92" s="28" t="inlineStr">
        <is>
          <t>Concrete Pump Columns/Piers/Elevator Pits</t>
        </is>
      </c>
      <c r="B92" s="51" t="inlineStr">
        <is>
          <t>Pumps</t>
        </is>
      </c>
      <c r="C92" s="9" t="n"/>
      <c r="D92" s="171" t="n">
        <v>0</v>
      </c>
      <c r="E92" s="9" t="inlineStr">
        <is>
          <t>Per</t>
        </is>
      </c>
      <c r="F92" s="15" t="n"/>
      <c r="G92" s="131">
        <f>SUM((D79)*(F79/100))+D79</f>
        <v/>
      </c>
      <c r="H92" s="17" t="n"/>
      <c r="I92" s="61">
        <f>SUM(G79*H79)</f>
        <v/>
      </c>
    </row>
    <row customHeight="1" ht="15" r="93" s="69">
      <c r="A93" s="27" t="inlineStr">
        <is>
          <t>Concrete Pump Structural Slab / Metal deck</t>
        </is>
      </c>
      <c r="B93" s="51" t="inlineStr">
        <is>
          <t>Pumps</t>
        </is>
      </c>
      <c r="C93" s="151" t="inlineStr">
        <is>
          <t>N/A</t>
        </is>
      </c>
      <c r="D93" s="171" t="n">
        <v>0</v>
      </c>
      <c r="E93" s="9" t="inlineStr">
        <is>
          <t>Per</t>
        </is>
      </c>
      <c r="F93" s="19" t="n"/>
      <c r="G93" s="131">
        <f>SUM((D80)*(F80/100))+D80</f>
        <v/>
      </c>
      <c r="H93" s="37" t="n"/>
      <c r="I93" s="58">
        <f>SUM(G80*H80)</f>
        <v/>
      </c>
    </row>
    <row customHeight="1" ht="15" r="94" s="69">
      <c r="A94" s="29" t="inlineStr">
        <is>
          <t>Total Yards / Total Tons / Total Per Yard</t>
        </is>
      </c>
      <c r="B94" s="144">
        <f>G8+G11+G14+G17+G20+G23+G26+G29+G32+G35+G38+G41+G44+G47+G50+G52+G55</f>
        <v/>
      </c>
      <c r="C94" s="46">
        <f>G9+G12+G15+G18+G21+G24+G27+G30+G33+G36+G39+G42+G45+G48+G53+G56</f>
        <v/>
      </c>
      <c r="D94" s="46">
        <f>I84/B81</f>
        <v/>
      </c>
      <c r="E94" s="46" t="n"/>
      <c r="F94" s="20" t="n"/>
      <c r="G94" s="186" t="n"/>
      <c r="H94" s="38" t="n"/>
      <c r="I94" s="62">
        <f>SUM(G81*H81)</f>
        <v/>
      </c>
    </row>
    <row customHeight="1" ht="15" r="95" s="69">
      <c r="A95" s="30" t="inlineStr">
        <is>
          <t xml:space="preserve">Profit </t>
        </is>
      </c>
      <c r="B95" s="190" t="n">
        <v>0.1</v>
      </c>
      <c r="C95" s="9" t="n"/>
      <c r="D95" s="9" t="n"/>
      <c r="E95" s="9" t="n">
        <v>1</v>
      </c>
      <c r="F95" s="21" t="n">
        <v>0</v>
      </c>
      <c r="G95" s="191">
        <f>SUM((E82)*(F82/100))+E82</f>
        <v/>
      </c>
      <c r="H95" s="105">
        <f>SUM(I8:I81)*B82</f>
        <v/>
      </c>
      <c r="I95" s="58">
        <f>SUM(G82*H82)</f>
        <v/>
      </c>
    </row>
    <row customHeight="1" ht="15" r="96" s="69">
      <c r="A96" s="93" t="inlineStr">
        <is>
          <t>Working Around Existing Conditions</t>
        </is>
      </c>
      <c r="B96" s="93" t="n">
        <v>1</v>
      </c>
      <c r="C96" s="94" t="n"/>
      <c r="D96" s="175" t="n"/>
      <c r="E96" s="94" t="n">
        <v>1</v>
      </c>
      <c r="F96" s="95" t="n">
        <v>0</v>
      </c>
      <c r="G96" s="187">
        <f>SUM((E83)*(F83/100))+E83</f>
        <v/>
      </c>
      <c r="H96" s="96" t="n">
        <v>0</v>
      </c>
      <c r="I96" s="97">
        <f>SUM(G83*H83)</f>
        <v/>
      </c>
    </row>
    <row customHeight="1" ht="15" r="97" s="69">
      <c r="F97" s="86" t="n"/>
      <c r="G97" s="188" t="n"/>
      <c r="I97" s="45">
        <f>SUM(I8:I83)</f>
        <v/>
      </c>
    </row>
    <row customHeight="1" ht="15" r="98" s="69">
      <c r="A98" s="218" t="inlineStr">
        <is>
          <t>1ST LEVEL</t>
        </is>
      </c>
      <c r="N98" s="6" t="n"/>
    </row>
    <row customHeight="1" ht="15" r="99" s="69">
      <c r="A99" s="146" t="inlineStr">
        <is>
          <t>WALLS FROM 1ST TO 2ND LEVEL</t>
        </is>
      </c>
      <c r="B99" s="147" t="n"/>
      <c r="C99" s="141" t="n"/>
      <c r="D99" s="199" t="n"/>
      <c r="E99" s="206" t="n"/>
      <c r="F99" s="6" t="n"/>
      <c r="G99" s="181" t="n"/>
      <c r="H99" s="7" t="n"/>
      <c r="I99" s="7" t="n"/>
    </row>
    <row customHeight="1" ht="15" r="100" s="69">
      <c r="A100" s="87" t="n"/>
      <c r="B100" s="47" t="inlineStr">
        <is>
          <t>N/A</t>
        </is>
      </c>
      <c r="C100" s="47" t="inlineStr">
        <is>
          <t>N/A</t>
        </is>
      </c>
      <c r="D100" s="172" t="n">
        <v>0</v>
      </c>
      <c r="E100" s="53" t="inlineStr">
        <is>
          <t>CU YD</t>
        </is>
      </c>
      <c r="F100" s="4" t="n">
        <v>10</v>
      </c>
      <c r="G100" s="131">
        <f>SUM((D87)*(F87/100))+D87</f>
        <v/>
      </c>
      <c r="H100" s="4" t="n"/>
      <c r="I100" s="55">
        <f>SUM(G87*H87)</f>
        <v/>
      </c>
    </row>
    <row customHeight="1" ht="15" r="101" s="69">
      <c r="A101" s="75" t="inlineStr">
        <is>
          <t xml:space="preserve">REINFORCING </t>
        </is>
      </c>
      <c r="B101" s="100" t="inlineStr">
        <is>
          <t>N/A</t>
        </is>
      </c>
      <c r="C101" s="100" t="inlineStr">
        <is>
          <t>N/A</t>
        </is>
      </c>
      <c r="D101" s="177" t="n">
        <v>0</v>
      </c>
      <c r="E101" s="23" t="inlineStr">
        <is>
          <t>TON</t>
        </is>
      </c>
      <c r="F101" s="24" t="n">
        <v>8</v>
      </c>
      <c r="G101" s="149">
        <f>SUM((D88)*(F88/100))+D88</f>
        <v/>
      </c>
      <c r="H101" s="133" t="n"/>
      <c r="I101" s="56">
        <f>SUM(G88*H88)</f>
        <v/>
      </c>
    </row>
    <row r="102">
      <c r="A102" s="146" t="inlineStr">
        <is>
          <t>COLUMNS FROM 1ST TO 2ND LEVEL</t>
        </is>
      </c>
      <c r="B102" s="147" t="n"/>
      <c r="C102" s="148" t="n"/>
      <c r="D102" s="199" t="n"/>
      <c r="E102" s="206" t="n"/>
      <c r="F102" s="7" t="n"/>
      <c r="G102" s="181" t="n"/>
      <c r="H102" s="7" t="n"/>
      <c r="I102" s="7" t="n"/>
    </row>
    <row r="103">
      <c r="A103" s="87" t="n"/>
      <c r="B103" s="47" t="inlineStr">
        <is>
          <t>N/A</t>
        </is>
      </c>
      <c r="C103" s="47" t="inlineStr">
        <is>
          <t>N/A</t>
        </is>
      </c>
      <c r="D103" s="172" t="n">
        <v>0</v>
      </c>
      <c r="E103" s="53" t="inlineStr">
        <is>
          <t>CU YD</t>
        </is>
      </c>
      <c r="F103" s="87" t="n">
        <v>10</v>
      </c>
      <c r="G103" s="131">
        <f>SUM((D90)*(F90/100))+D90</f>
        <v/>
      </c>
      <c r="H103" s="4" t="n"/>
      <c r="I103" s="55">
        <f>SUM(G90*H90)</f>
        <v/>
      </c>
      <c r="K103" s="6" t="n"/>
    </row>
    <row r="104">
      <c r="A104" s="75" t="inlineStr">
        <is>
          <t xml:space="preserve">REINFORCING </t>
        </is>
      </c>
      <c r="B104" s="100" t="inlineStr">
        <is>
          <t>N/A</t>
        </is>
      </c>
      <c r="C104" s="100" t="inlineStr">
        <is>
          <t>N/A</t>
        </is>
      </c>
      <c r="D104" s="177" t="n">
        <v>0</v>
      </c>
      <c r="E104" s="75" t="inlineStr">
        <is>
          <t>TON</t>
        </is>
      </c>
      <c r="F104" s="101" t="n">
        <v>8</v>
      </c>
      <c r="G104" s="149">
        <f>SUM((D91)*(F91/100))+D91</f>
        <v/>
      </c>
      <c r="H104" s="133" t="n"/>
      <c r="I104" s="56">
        <f>SUM(G91*H91)</f>
        <v/>
      </c>
      <c r="K104" s="6" t="n"/>
    </row>
    <row r="105">
      <c r="A105" s="146" t="inlineStr">
        <is>
          <t>STAIR A WALLS FROM 1ST TO 2ND LEVEL</t>
        </is>
      </c>
      <c r="B105" s="147" t="n"/>
      <c r="C105" s="141" t="n"/>
      <c r="D105" s="199" t="n"/>
      <c r="E105" s="206" t="n"/>
      <c r="F105" s="6" t="n"/>
      <c r="G105" s="181" t="n"/>
      <c r="H105" s="7" t="n"/>
      <c r="I105" s="7" t="n"/>
      <c r="K105" s="6" t="n"/>
    </row>
    <row r="106">
      <c r="A106" s="87" t="n"/>
      <c r="B106" s="47" t="inlineStr">
        <is>
          <t>N/A</t>
        </is>
      </c>
      <c r="C106" s="47" t="inlineStr">
        <is>
          <t>N/A</t>
        </is>
      </c>
      <c r="D106" s="172" t="n">
        <v>0</v>
      </c>
      <c r="E106" s="53" t="inlineStr">
        <is>
          <t>CU YD</t>
        </is>
      </c>
      <c r="F106" s="4" t="n">
        <v>10</v>
      </c>
      <c r="G106" s="131">
        <f>SUM((D93)*(F93/100))+D93</f>
        <v/>
      </c>
      <c r="H106" s="4" t="n"/>
      <c r="I106" s="55">
        <f>SUM(G93*H93)</f>
        <v/>
      </c>
      <c r="K106" s="6" t="n"/>
    </row>
    <row customHeight="1" ht="16" r="107" s="69">
      <c r="A107" s="23" t="inlineStr">
        <is>
          <t xml:space="preserve">REINFORCING      </t>
        </is>
      </c>
      <c r="B107" s="49" t="n"/>
      <c r="C107" s="49" t="n"/>
      <c r="D107" s="132" t="n"/>
      <c r="E107" s="25" t="inlineStr">
        <is>
          <t>TON</t>
        </is>
      </c>
      <c r="F107" s="25" t="n">
        <v>10</v>
      </c>
      <c r="G107" s="149">
        <f>SUM((D94)*(F94/100))+D94</f>
        <v/>
      </c>
      <c r="H107" s="133" t="n"/>
      <c r="I107" s="56">
        <f>SUM(G94*H94)</f>
        <v/>
      </c>
    </row>
    <row customHeight="1" ht="16" r="108" s="69">
      <c r="A108" s="138" t="inlineStr">
        <is>
          <t>BEAMS ON 1ST FL</t>
        </is>
      </c>
      <c r="B108" s="139" t="n"/>
      <c r="C108" s="206" t="n"/>
      <c r="D108" s="199" t="n"/>
      <c r="E108" s="206" t="n"/>
      <c r="F108" s="6" t="n"/>
      <c r="G108" s="181" t="n"/>
      <c r="H108" s="7" t="n"/>
      <c r="I108" s="57" t="n"/>
    </row>
    <row r="109">
      <c r="A109" s="87" t="n"/>
      <c r="B109" s="47" t="inlineStr">
        <is>
          <t>N/A</t>
        </is>
      </c>
      <c r="C109" s="47" t="inlineStr">
        <is>
          <t>N/A</t>
        </is>
      </c>
      <c r="D109" s="172" t="n">
        <v>0</v>
      </c>
      <c r="E109" s="2" t="inlineStr">
        <is>
          <t>CUYD</t>
        </is>
      </c>
      <c r="F109" s="2" t="n">
        <v>10</v>
      </c>
      <c r="G109" s="131">
        <f>SUM((D96)*(F96/100))+D96</f>
        <v/>
      </c>
      <c r="H109" s="4" t="n"/>
      <c r="I109" s="55">
        <f>SUM(G96*H96)</f>
        <v/>
      </c>
    </row>
    <row customHeight="1" ht="16" r="110" s="69">
      <c r="A110" s="23" t="inlineStr">
        <is>
          <t xml:space="preserve">REINFORCING      </t>
        </is>
      </c>
      <c r="B110" s="100" t="inlineStr">
        <is>
          <t>N/A</t>
        </is>
      </c>
      <c r="C110" s="100" t="inlineStr">
        <is>
          <t>N/A</t>
        </is>
      </c>
      <c r="D110" s="177" t="n">
        <v>0</v>
      </c>
      <c r="E110" s="25" t="inlineStr">
        <is>
          <t>TON</t>
        </is>
      </c>
      <c r="F110" s="25" t="n">
        <v>10</v>
      </c>
      <c r="G110" s="149">
        <f>SUM((D97)*(F97/100))+D97</f>
        <v/>
      </c>
      <c r="H110" s="133" t="n"/>
      <c r="I110" s="56">
        <f>SUM(G97*H97)</f>
        <v/>
      </c>
    </row>
    <row customHeight="1" ht="16" r="111" s="69">
      <c r="A111" s="121" t="inlineStr">
        <is>
          <t xml:space="preserve">DROP PANELS </t>
        </is>
      </c>
      <c r="B111" s="50" t="n"/>
      <c r="D111" s="178" t="n"/>
      <c r="F111" s="6" t="n"/>
      <c r="G111" s="181" t="n"/>
      <c r="H111" s="7" t="n"/>
      <c r="I111" s="57" t="n"/>
    </row>
    <row customHeight="1" ht="16" r="112" s="69">
      <c r="A112" s="10" t="n"/>
      <c r="B112" s="47" t="inlineStr">
        <is>
          <t>N/A</t>
        </is>
      </c>
      <c r="C112" s="47" t="inlineStr">
        <is>
          <t>N/A</t>
        </is>
      </c>
      <c r="D112" s="171" t="n">
        <v>0</v>
      </c>
      <c r="E112" s="2" t="inlineStr">
        <is>
          <t>CUYD</t>
        </is>
      </c>
      <c r="F112" s="2" t="n">
        <v>10</v>
      </c>
      <c r="G112" s="131">
        <f>SUM((D99)*(F99/100))+D99</f>
        <v/>
      </c>
      <c r="H112" s="4" t="n"/>
      <c r="I112" s="55">
        <f>SUM(G99*H99)</f>
        <v/>
      </c>
    </row>
    <row customHeight="1" ht="16" r="113" s="69">
      <c r="A113" s="23" t="inlineStr">
        <is>
          <t xml:space="preserve">REINFORCING    </t>
        </is>
      </c>
      <c r="B113" s="49" t="inlineStr">
        <is>
          <t>N/A</t>
        </is>
      </c>
      <c r="C113" s="49" t="inlineStr">
        <is>
          <t>N/A</t>
        </is>
      </c>
      <c r="D113" s="149" t="n">
        <v>0</v>
      </c>
      <c r="E113" s="25" t="inlineStr">
        <is>
          <t>TON</t>
        </is>
      </c>
      <c r="F113" s="25" t="n">
        <v>10</v>
      </c>
      <c r="G113" s="149">
        <f>SUM((D100)*(F100/100))+D100</f>
        <v/>
      </c>
      <c r="H113" s="133" t="n"/>
      <c r="I113" s="56">
        <f>SUM(G100*H100)</f>
        <v/>
      </c>
    </row>
    <row customHeight="1" ht="16" r="114" s="69">
      <c r="A114" s="138" t="inlineStr">
        <is>
          <t>SLAB STEP</t>
        </is>
      </c>
      <c r="B114" s="139" t="n"/>
      <c r="C114" s="206" t="n"/>
      <c r="D114" s="199" t="n"/>
      <c r="E114" s="206" t="n"/>
      <c r="F114" s="6" t="n"/>
      <c r="G114" s="181" t="n"/>
      <c r="H114" s="7" t="n"/>
      <c r="I114" s="57" t="n"/>
    </row>
    <row r="115">
      <c r="A115" s="87" t="n"/>
      <c r="B115" s="47" t="inlineStr">
        <is>
          <t>N/A</t>
        </is>
      </c>
      <c r="C115" s="47" t="inlineStr">
        <is>
          <t>N/A</t>
        </is>
      </c>
      <c r="D115" s="172" t="n">
        <v>0</v>
      </c>
      <c r="E115" s="2" t="inlineStr">
        <is>
          <t>CUYD</t>
        </is>
      </c>
      <c r="F115" s="2" t="n">
        <v>10</v>
      </c>
      <c r="G115" s="131">
        <f>SUM((D102)*(F102/100))+D102</f>
        <v/>
      </c>
      <c r="H115" s="4" t="n"/>
      <c r="I115" s="55">
        <f>SUM(G102*H102)</f>
        <v/>
      </c>
    </row>
    <row r="116">
      <c r="A116" s="23" t="inlineStr">
        <is>
          <t xml:space="preserve">REINFORCING  </t>
        </is>
      </c>
      <c r="B116" s="49" t="inlineStr">
        <is>
          <t>N/A</t>
        </is>
      </c>
      <c r="C116" s="49" t="inlineStr">
        <is>
          <t>N/A</t>
        </is>
      </c>
      <c r="D116" s="149" t="n">
        <v>0</v>
      </c>
      <c r="E116" s="25" t="inlineStr">
        <is>
          <t>TON</t>
        </is>
      </c>
      <c r="F116" s="25" t="n">
        <v>10</v>
      </c>
      <c r="G116" s="149">
        <f>SUM((D103)*(F103/100))+D103</f>
        <v/>
      </c>
      <c r="H116" s="133" t="n"/>
      <c r="I116" s="56">
        <f>SUM(G103*H103)</f>
        <v/>
      </c>
    </row>
    <row r="117">
      <c r="A117" s="154" t="inlineStr">
        <is>
          <t>STRUCTURAL SLAB ON 1ST LEVEL</t>
        </is>
      </c>
      <c r="B117" s="139" t="n"/>
      <c r="C117" s="206" t="n"/>
      <c r="D117" s="199" t="n"/>
      <c r="E117" s="200" t="n"/>
      <c r="F117" s="156" t="n"/>
      <c r="G117" s="189" t="n"/>
      <c r="H117" s="157" t="n"/>
      <c r="I117" s="158" t="n"/>
    </row>
    <row customHeight="1" ht="16" r="118" s="69">
      <c r="A118" s="87" t="n"/>
      <c r="B118" s="47" t="inlineStr">
        <is>
          <t>N/A</t>
        </is>
      </c>
      <c r="C118" s="47" t="inlineStr">
        <is>
          <t>N/A</t>
        </is>
      </c>
      <c r="D118" s="172" t="n">
        <v>0</v>
      </c>
      <c r="E118" s="87" t="inlineStr">
        <is>
          <t>CU YD</t>
        </is>
      </c>
      <c r="F118" s="2" t="n">
        <v>9</v>
      </c>
      <c r="G118" s="131">
        <f>SUM((D105)*(F105/100))+D105</f>
        <v/>
      </c>
      <c r="H118" s="4" t="n"/>
      <c r="I118" s="55">
        <f>SUM(G105*H105)</f>
        <v/>
      </c>
    </row>
    <row customHeight="1" ht="16" r="119" s="69">
      <c r="A119" s="23" t="n"/>
      <c r="B119" s="49" t="inlineStr">
        <is>
          <t>N/A</t>
        </is>
      </c>
      <c r="C119" s="49" t="inlineStr">
        <is>
          <t>N/A</t>
        </is>
      </c>
      <c r="D119" s="149" t="n">
        <v>0</v>
      </c>
      <c r="E119" s="23" t="inlineStr">
        <is>
          <t>TON</t>
        </is>
      </c>
      <c r="F119" s="24" t="n">
        <v>7</v>
      </c>
      <c r="G119" s="149">
        <f>SUM((D106)*(F106/100))+D106</f>
        <v/>
      </c>
      <c r="H119" s="133" t="n"/>
      <c r="I119" s="56">
        <f>SUM(G106*H106)</f>
        <v/>
      </c>
    </row>
    <row customHeight="1" ht="16" r="120" s="69">
      <c r="A120" s="121" t="inlineStr">
        <is>
          <t xml:space="preserve">SLAB ON DECK </t>
        </is>
      </c>
      <c r="B120" s="122" t="n"/>
      <c r="C120" s="123" t="n"/>
      <c r="D120" s="179" t="n"/>
      <c r="E120" s="85" t="n"/>
      <c r="F120" s="85" t="n"/>
      <c r="G120" s="179" t="n"/>
      <c r="H120" s="86" t="n"/>
      <c r="I120" s="114" t="n"/>
    </row>
    <row customHeight="1" ht="16" r="121" s="69">
      <c r="A121" s="11" t="inlineStr">
        <is>
          <t>3½"  NWC Slab on Metal Deck w/ 6x6 W2.1xW2.1</t>
        </is>
      </c>
      <c r="B121" s="47" t="inlineStr">
        <is>
          <t>N/A</t>
        </is>
      </c>
      <c r="C121" s="47" t="inlineStr">
        <is>
          <t>N/A</t>
        </is>
      </c>
      <c r="D121" s="171" t="n">
        <v>0</v>
      </c>
      <c r="E121" s="2" t="inlineStr">
        <is>
          <t>CUYD</t>
        </is>
      </c>
      <c r="F121" s="2" t="n">
        <v>10</v>
      </c>
      <c r="G121" s="131">
        <f>SUM((D108)*(F108/100))+D108</f>
        <v/>
      </c>
      <c r="H121" s="4" t="n"/>
      <c r="I121" s="55">
        <f>SUM(G108*H108)</f>
        <v/>
      </c>
    </row>
    <row customHeight="1" ht="16" r="122" s="69">
      <c r="A122" s="23" t="inlineStr">
        <is>
          <t xml:space="preserve">REINFORCING   </t>
        </is>
      </c>
      <c r="B122" s="49" t="inlineStr">
        <is>
          <t>N/A</t>
        </is>
      </c>
      <c r="C122" s="49" t="inlineStr">
        <is>
          <t>N/A</t>
        </is>
      </c>
      <c r="D122" s="149" t="n">
        <v>0</v>
      </c>
      <c r="E122" s="25" t="inlineStr">
        <is>
          <t>SQ FT</t>
        </is>
      </c>
      <c r="F122" s="25" t="n">
        <v>7</v>
      </c>
      <c r="G122" s="149">
        <f>SUM((D109)*(F109/100))+D109</f>
        <v/>
      </c>
      <c r="H122" s="102" t="n"/>
      <c r="I122" s="56">
        <f>SUM(G109*H109)</f>
        <v/>
      </c>
    </row>
    <row customHeight="1" ht="16" r="123" s="69">
      <c r="A123" s="11" t="inlineStr">
        <is>
          <t>Water stop</t>
        </is>
      </c>
      <c r="B123" s="47" t="inlineStr">
        <is>
          <t>N/A</t>
        </is>
      </c>
      <c r="C123" s="47" t="inlineStr">
        <is>
          <t>N/A</t>
        </is>
      </c>
      <c r="D123" s="171" t="n">
        <v>0</v>
      </c>
      <c r="E123" s="2" t="inlineStr">
        <is>
          <t>LF</t>
        </is>
      </c>
      <c r="F123" s="13" t="n">
        <v>10</v>
      </c>
      <c r="G123" s="131">
        <f>SUM((D110)*(F110/100))+D110</f>
        <v/>
      </c>
      <c r="H123" s="36" t="n"/>
      <c r="I123" s="105">
        <f>SUM(G110*H110)</f>
        <v/>
      </c>
    </row>
    <row customHeight="1" ht="16" r="124" s="69">
      <c r="A124" s="11" t="inlineStr">
        <is>
          <t>Embed Plate Cont Allowance (Install Only)</t>
        </is>
      </c>
      <c r="B124" s="47" t="inlineStr">
        <is>
          <t>N/A</t>
        </is>
      </c>
      <c r="C124" s="47" t="inlineStr">
        <is>
          <t>N/A</t>
        </is>
      </c>
      <c r="D124" s="171" t="n">
        <v>0</v>
      </c>
      <c r="E124" s="2" t="inlineStr">
        <is>
          <t>CUYD</t>
        </is>
      </c>
      <c r="F124" s="2" t="n">
        <v>10</v>
      </c>
      <c r="G124" s="2">
        <f>SUM((D111)*(F111/100))+D111</f>
        <v/>
      </c>
      <c r="H124" s="4" t="n"/>
      <c r="I124" s="55">
        <f>SUM(G111*H111)</f>
        <v/>
      </c>
    </row>
    <row customHeight="1" ht="16" r="125" s="69">
      <c r="A125" s="11" t="inlineStr">
        <is>
          <t>Non-Shrink Grout</t>
        </is>
      </c>
      <c r="B125" s="47" t="inlineStr">
        <is>
          <t>N/A</t>
        </is>
      </c>
      <c r="C125" s="47" t="inlineStr">
        <is>
          <t>N/A</t>
        </is>
      </c>
      <c r="D125" s="171" t="n">
        <v>0</v>
      </c>
      <c r="E125" s="2" t="inlineStr">
        <is>
          <t>CUYD</t>
        </is>
      </c>
      <c r="F125" s="2" t="n">
        <v>10</v>
      </c>
      <c r="G125" s="2">
        <f>SUM((D112)*(F112/100))+D112</f>
        <v/>
      </c>
      <c r="H125" s="4" t="n"/>
      <c r="I125" s="55">
        <f>SUM(G112*H112)</f>
        <v/>
      </c>
    </row>
    <row customHeight="1" ht="16" r="126" s="69">
      <c r="A126" s="11" t="inlineStr">
        <is>
          <t>Dove Tail Slot</t>
        </is>
      </c>
      <c r="B126" s="47" t="inlineStr">
        <is>
          <t>N/A</t>
        </is>
      </c>
      <c r="C126" s="47" t="inlineStr">
        <is>
          <t>N/A</t>
        </is>
      </c>
      <c r="D126" s="171" t="n">
        <v>0</v>
      </c>
      <c r="E126" s="2" t="n"/>
      <c r="F126" s="13" t="n">
        <v>10</v>
      </c>
      <c r="G126" s="185">
        <f>SUM((E113)*(F113/100))+E113</f>
        <v/>
      </c>
      <c r="H126" s="36" t="n"/>
      <c r="I126" s="58">
        <f>SUM(G113*H113)</f>
        <v/>
      </c>
    </row>
    <row customHeight="1" ht="16" r="127" s="69">
      <c r="A127" s="11" t="inlineStr">
        <is>
          <t>Beam Pocket</t>
        </is>
      </c>
      <c r="B127" s="47" t="inlineStr">
        <is>
          <t>N/A</t>
        </is>
      </c>
      <c r="C127" s="47" t="inlineStr">
        <is>
          <t>N/A</t>
        </is>
      </c>
      <c r="D127" s="171" t="n">
        <v>0</v>
      </c>
      <c r="E127" s="2" t="n"/>
      <c r="F127" s="13" t="n">
        <v>10</v>
      </c>
      <c r="G127" s="185">
        <f>SUM((E114)*(F114/100))+E114</f>
        <v/>
      </c>
      <c r="H127" s="36" t="n"/>
      <c r="I127" s="58">
        <f>SUM(G114*H114)</f>
        <v/>
      </c>
    </row>
    <row customHeight="1" ht="16" r="128" s="69">
      <c r="A128" s="104" t="inlineStr">
        <is>
          <t>DRILLING</t>
        </is>
      </c>
      <c r="B128" s="47" t="inlineStr">
        <is>
          <t>N/A</t>
        </is>
      </c>
      <c r="C128" s="47" t="inlineStr">
        <is>
          <t>N/A</t>
        </is>
      </c>
      <c r="D128" s="171" t="n">
        <v>0</v>
      </c>
      <c r="E128" s="9" t="n"/>
      <c r="F128" s="9" t="n">
        <v>10</v>
      </c>
      <c r="G128" s="174">
        <f>SUM((D115)*(F115/100))+D115</f>
        <v/>
      </c>
      <c r="H128" s="36" t="n"/>
      <c r="I128" s="105">
        <f>SUM(G115*H115)</f>
        <v/>
      </c>
    </row>
    <row customHeight="1" ht="16" r="129" s="69">
      <c r="A129" s="104" t="inlineStr">
        <is>
          <t>EPOXY</t>
        </is>
      </c>
      <c r="B129" s="47" t="inlineStr">
        <is>
          <t>N/A</t>
        </is>
      </c>
      <c r="C129" s="47" t="inlineStr">
        <is>
          <t>N/A</t>
        </is>
      </c>
      <c r="D129" s="171" t="n">
        <v>0</v>
      </c>
      <c r="E129" s="9" t="n"/>
      <c r="F129" s="9" t="n">
        <v>10</v>
      </c>
      <c r="G129" s="174">
        <f>SUM((D116)*(F116/100))+D116</f>
        <v/>
      </c>
      <c r="H129" s="36" t="n"/>
      <c r="I129" s="105">
        <f>SUM(G116*H116)</f>
        <v/>
      </c>
    </row>
    <row customHeight="1" ht="16" r="130" s="69">
      <c r="A130" s="104" t="inlineStr">
        <is>
          <t>STUD RAILS ON 2ND FL</t>
        </is>
      </c>
      <c r="B130" s="47" t="inlineStr">
        <is>
          <t>N/A</t>
        </is>
      </c>
      <c r="C130" s="47" t="inlineStr">
        <is>
          <t>N/A</t>
        </is>
      </c>
      <c r="D130" s="171" t="n">
        <v>0</v>
      </c>
      <c r="E130" s="9" t="inlineStr">
        <is>
          <t>UNITS</t>
        </is>
      </c>
      <c r="F130" s="9" t="n">
        <v>10</v>
      </c>
      <c r="G130" s="174">
        <f>SUM((D117)*(F117/100))+D117</f>
        <v/>
      </c>
      <c r="H130" s="36" t="n"/>
      <c r="I130" s="105">
        <f>SUM(G117*H117)</f>
        <v/>
      </c>
    </row>
    <row customHeight="1" ht="16" r="131" s="69">
      <c r="A131" s="11" t="inlineStr">
        <is>
          <t>Curing Compound 1ST LEVEL</t>
        </is>
      </c>
      <c r="B131" s="47" t="inlineStr">
        <is>
          <t>N/A</t>
        </is>
      </c>
      <c r="C131" s="47" t="inlineStr">
        <is>
          <t>N/A</t>
        </is>
      </c>
      <c r="D131" s="171" t="n">
        <v>0</v>
      </c>
      <c r="E131" s="2" t="inlineStr">
        <is>
          <t>Sqft</t>
        </is>
      </c>
      <c r="F131" s="9" t="n">
        <v>10</v>
      </c>
      <c r="G131" s="131">
        <f>SUM((D118)*(F118/100))+D118</f>
        <v/>
      </c>
      <c r="H131" s="36" t="n"/>
      <c r="I131" s="105">
        <f>SUM(G118*H118)</f>
        <v/>
      </c>
    </row>
    <row customHeight="1" ht="16" r="132" s="69">
      <c r="A132" s="26" t="inlineStr">
        <is>
          <t>Structural Slab Shoring 1st Floor Level Sqft</t>
        </is>
      </c>
      <c r="B132" s="47" t="inlineStr">
        <is>
          <t>N/A</t>
        </is>
      </c>
      <c r="C132" s="47" t="inlineStr">
        <is>
          <t>N/A</t>
        </is>
      </c>
      <c r="D132" s="171" t="n">
        <v>0</v>
      </c>
      <c r="E132" s="2" t="inlineStr">
        <is>
          <t>Sqft</t>
        </is>
      </c>
      <c r="F132" s="9" t="n">
        <v>10</v>
      </c>
      <c r="G132" s="131">
        <f>SUM((D119)*(F119/100))+D119</f>
        <v/>
      </c>
      <c r="H132" s="16" t="n"/>
      <c r="I132" s="60">
        <f>SUM(G119*H119)</f>
        <v/>
      </c>
    </row>
    <row customHeight="1" ht="17" r="133" s="69" thickBot="1">
      <c r="A133" s="11" t="inlineStr">
        <is>
          <t xml:space="preserve">Curing Compound S.M.D. </t>
        </is>
      </c>
      <c r="B133" s="47" t="inlineStr">
        <is>
          <t>N/A</t>
        </is>
      </c>
      <c r="C133" s="47" t="inlineStr">
        <is>
          <t>N/A</t>
        </is>
      </c>
      <c r="D133" s="171" t="n">
        <v>0</v>
      </c>
      <c r="E133" s="2" t="inlineStr">
        <is>
          <t>Sqft</t>
        </is>
      </c>
      <c r="F133" s="9" t="n">
        <v>10</v>
      </c>
      <c r="G133" s="131">
        <f>SUM((D120)*(F120/100))+D120</f>
        <v/>
      </c>
      <c r="H133" s="36" t="n"/>
      <c r="I133" s="105">
        <f>SUM(G120*H120)</f>
        <v/>
      </c>
    </row>
    <row customHeight="1" ht="19" r="134" s="69">
      <c r="A134" s="11" t="inlineStr">
        <is>
          <t>Gang Forms</t>
        </is>
      </c>
      <c r="B134" s="47" t="inlineStr">
        <is>
          <t>N/A</t>
        </is>
      </c>
      <c r="C134" s="47" t="inlineStr">
        <is>
          <t>N/A</t>
        </is>
      </c>
      <c r="D134" s="171" t="n">
        <v>0</v>
      </c>
      <c r="E134" s="2" t="n"/>
      <c r="F134" s="9" t="n">
        <v>10</v>
      </c>
      <c r="G134" s="131">
        <f>SUM((D121)*(F121/100))+D121</f>
        <v/>
      </c>
      <c r="H134" s="36" t="n"/>
      <c r="I134" s="105">
        <f>SUM(G121*H121)</f>
        <v/>
      </c>
    </row>
    <row customHeight="1" ht="15" r="135" s="69">
      <c r="A135" s="11" t="inlineStr">
        <is>
          <t>Reinforcement Installation Shop Drawings</t>
        </is>
      </c>
      <c r="B135" s="52" t="inlineStr">
        <is>
          <t xml:space="preserve">1 Set </t>
        </is>
      </c>
      <c r="C135" s="5" t="n"/>
      <c r="D135" s="173" t="n">
        <v>0</v>
      </c>
      <c r="E135" s="5" t="inlineStr">
        <is>
          <t>Per</t>
        </is>
      </c>
      <c r="F135" s="9" t="n">
        <v>10</v>
      </c>
      <c r="G135" s="131">
        <f>SUM((D122)*(F122/100))+D122</f>
        <v/>
      </c>
      <c r="H135" s="36" t="n"/>
      <c r="I135" s="58">
        <f>SUM(G122*H122)</f>
        <v/>
      </c>
    </row>
    <row customHeight="1" ht="15" r="136" s="69">
      <c r="A136" s="11" t="inlineStr">
        <is>
          <t>Off Road Forklift</t>
        </is>
      </c>
      <c r="B136" s="51" t="inlineStr">
        <is>
          <t>.75 Months</t>
        </is>
      </c>
      <c r="C136" s="9" t="n"/>
      <c r="D136" s="171" t="n">
        <v>0</v>
      </c>
      <c r="E136" s="9" t="inlineStr">
        <is>
          <t>Month</t>
        </is>
      </c>
      <c r="F136" s="9" t="n">
        <v>10</v>
      </c>
      <c r="G136" s="131">
        <f>SUM((D123)*(F123/100))+D123</f>
        <v/>
      </c>
      <c r="H136" s="36" t="n"/>
      <c r="I136" s="58">
        <f>SUM(G123*H123)</f>
        <v/>
      </c>
    </row>
    <row r="137">
      <c r="A137" s="11" t="inlineStr">
        <is>
          <t>Crane / Rigging</t>
        </is>
      </c>
      <c r="B137" s="51" t="inlineStr">
        <is>
          <t>0 Months</t>
        </is>
      </c>
      <c r="C137" s="47" t="inlineStr">
        <is>
          <t>N/A</t>
        </is>
      </c>
      <c r="D137" s="171" t="n">
        <v>0</v>
      </c>
      <c r="E137" s="9" t="inlineStr">
        <is>
          <t>Month</t>
        </is>
      </c>
      <c r="F137" s="9" t="n">
        <v>10</v>
      </c>
      <c r="G137" s="131">
        <f>SUM((D124)*(F124/100))+D124</f>
        <v/>
      </c>
      <c r="H137" s="36" t="n"/>
      <c r="I137" s="58">
        <f>SUM(G124*H124)</f>
        <v/>
      </c>
    </row>
    <row r="138">
      <c r="A138" s="11" t="inlineStr">
        <is>
          <t>Concrete Pump Footing</t>
        </is>
      </c>
      <c r="B138" s="51" t="inlineStr">
        <is>
          <t>Pumps</t>
        </is>
      </c>
      <c r="C138" s="47" t="inlineStr">
        <is>
          <t>N/A</t>
        </is>
      </c>
      <c r="D138" s="171" t="n">
        <v>0</v>
      </c>
      <c r="E138" s="9" t="inlineStr">
        <is>
          <t>Per</t>
        </is>
      </c>
      <c r="F138" s="18" t="n"/>
      <c r="G138" s="131">
        <f>SUM((D125)*(F125/100))+D125</f>
        <v/>
      </c>
      <c r="H138" s="36" t="n"/>
      <c r="I138" s="58">
        <f>SUM(G125*H125)</f>
        <v/>
      </c>
    </row>
    <row r="139">
      <c r="A139" s="11" t="inlineStr">
        <is>
          <t>Concrete Pump Wall</t>
        </is>
      </c>
      <c r="B139" s="51" t="inlineStr">
        <is>
          <t>Pumps</t>
        </is>
      </c>
      <c r="C139" s="9" t="n"/>
      <c r="D139" s="171" t="n">
        <v>0</v>
      </c>
      <c r="E139" s="9" t="inlineStr">
        <is>
          <t>Per</t>
        </is>
      </c>
      <c r="F139" s="18" t="n"/>
      <c r="G139" s="131">
        <f>SUM((D126)*(F126/100))+D126</f>
        <v/>
      </c>
      <c r="H139" s="36" t="n"/>
      <c r="I139" s="58">
        <f>SUM(G126*H126)</f>
        <v/>
      </c>
    </row>
    <row r="140">
      <c r="A140" s="27" t="inlineStr">
        <is>
          <t>Concrete Pump S.O.G</t>
        </is>
      </c>
      <c r="B140" s="51" t="inlineStr">
        <is>
          <t>Pumps</t>
        </is>
      </c>
      <c r="C140" s="47" t="inlineStr">
        <is>
          <t>N/A</t>
        </is>
      </c>
      <c r="D140" s="171" t="n">
        <v>0</v>
      </c>
      <c r="E140" s="9" t="inlineStr">
        <is>
          <t>Per</t>
        </is>
      </c>
      <c r="F140" s="19" t="n"/>
      <c r="G140" s="131">
        <f>SUM((D127)*(F127/100))+D127</f>
        <v/>
      </c>
      <c r="H140" s="37" t="n"/>
      <c r="I140" s="58">
        <f>SUM(G127*H127)</f>
        <v/>
      </c>
    </row>
    <row r="141">
      <c r="A141" s="28" t="inlineStr">
        <is>
          <t>Concrete Pump Columns/Piers/Elevator Pits</t>
        </is>
      </c>
      <c r="B141" s="51" t="inlineStr">
        <is>
          <t>Pumps</t>
        </is>
      </c>
      <c r="C141" s="47" t="inlineStr">
        <is>
          <t>N/A</t>
        </is>
      </c>
      <c r="D141" s="171" t="n">
        <v>0</v>
      </c>
      <c r="E141" s="9" t="inlineStr">
        <is>
          <t>Per</t>
        </is>
      </c>
      <c r="F141" s="15" t="n"/>
      <c r="G141" s="131">
        <f>SUM((D128)*(F128/100))+D128</f>
        <v/>
      </c>
      <c r="H141" s="17" t="n"/>
      <c r="I141" s="61">
        <f>SUM(G128*H128)</f>
        <v/>
      </c>
    </row>
    <row r="142">
      <c r="A142" s="27" t="inlineStr">
        <is>
          <t>Concrete Pump Structural Slab / Metal deck</t>
        </is>
      </c>
      <c r="B142" s="51" t="inlineStr">
        <is>
          <t>Pumps</t>
        </is>
      </c>
      <c r="C142" s="9" t="n"/>
      <c r="D142" s="171" t="n">
        <v>0</v>
      </c>
      <c r="E142" s="9" t="inlineStr">
        <is>
          <t>Per</t>
        </is>
      </c>
      <c r="F142" s="19" t="n"/>
      <c r="G142" s="131">
        <f>SUM((D129)*(F129/100))+D129</f>
        <v/>
      </c>
      <c r="H142" s="37" t="n"/>
      <c r="I142" s="58">
        <f>SUM(G129*H129)</f>
        <v/>
      </c>
    </row>
    <row r="143">
      <c r="A143" s="29" t="inlineStr">
        <is>
          <t>Total Yards / Total Tons / Total Per Yard</t>
        </is>
      </c>
      <c r="B143" s="267">
        <f>G87+G90+G93+G96+G99+G102+G105+G108</f>
        <v/>
      </c>
      <c r="C143" s="46">
        <f>G88+G91+G94+G97+G100+G103+G106</f>
        <v/>
      </c>
      <c r="D143" s="46">
        <f>I133/B130</f>
        <v/>
      </c>
      <c r="E143" s="46" t="n"/>
      <c r="F143" s="20" t="n"/>
      <c r="G143" s="186" t="n"/>
      <c r="H143" s="38" t="n"/>
      <c r="I143" s="62">
        <f>SUM(G130*H130)</f>
        <v/>
      </c>
    </row>
    <row r="144">
      <c r="A144" s="30" t="inlineStr">
        <is>
          <t xml:space="preserve">Profit </t>
        </is>
      </c>
      <c r="B144" s="190" t="n">
        <v>0.1</v>
      </c>
      <c r="C144" s="9" t="n"/>
      <c r="D144" s="9" t="n"/>
      <c r="E144" s="9" t="n">
        <v>1</v>
      </c>
      <c r="F144" s="21" t="n">
        <v>0</v>
      </c>
      <c r="G144" s="191">
        <f>SUM((E131)*(F131/100))+E131</f>
        <v/>
      </c>
      <c r="H144" s="105">
        <f>SUM(I87:I130)*B131</f>
        <v/>
      </c>
      <c r="I144" s="58">
        <f>SUM(G131*H131)</f>
        <v/>
      </c>
    </row>
    <row r="145">
      <c r="A145" s="93" t="inlineStr">
        <is>
          <t>Working Around Existing Conditions</t>
        </is>
      </c>
      <c r="B145" s="93" t="n">
        <v>1</v>
      </c>
      <c r="C145" s="94" t="n">
        <v>1</v>
      </c>
      <c r="D145" s="175" t="n"/>
      <c r="E145" s="94" t="n">
        <v>1</v>
      </c>
      <c r="F145" s="95" t="n">
        <v>0</v>
      </c>
      <c r="G145" s="187">
        <f>SUM((E132)*(F132/100))+E132</f>
        <v/>
      </c>
      <c r="H145" s="96" t="n"/>
      <c r="I145" s="97">
        <f>SUM(G132*H132)</f>
        <v/>
      </c>
    </row>
    <row r="146">
      <c r="F146" s="86" t="n"/>
      <c r="G146" s="188" t="n"/>
      <c r="I146" s="45">
        <f>SUM(I87:I132)</f>
        <v/>
      </c>
    </row>
    <row r="147">
      <c r="A147" s="218" t="inlineStr">
        <is>
          <t>2ND LEVEL</t>
        </is>
      </c>
    </row>
    <row r="148">
      <c r="A148" s="146" t="inlineStr">
        <is>
          <t>WALLS FROM 2ND TO 3RD LEVEL</t>
        </is>
      </c>
      <c r="B148" s="147" t="n"/>
      <c r="C148" s="141" t="n"/>
      <c r="D148" s="199" t="n"/>
      <c r="E148" s="206" t="n"/>
      <c r="F148" s="6" t="n"/>
      <c r="G148" s="181" t="n"/>
      <c r="H148" s="7" t="n"/>
      <c r="I148" s="7" t="n"/>
    </row>
    <row r="149">
      <c r="A149" s="87" t="n"/>
      <c r="B149" s="47" t="inlineStr">
        <is>
          <t>N/A</t>
        </is>
      </c>
      <c r="C149" s="47" t="inlineStr">
        <is>
          <t>N/A</t>
        </is>
      </c>
      <c r="D149" s="172" t="n">
        <v>0</v>
      </c>
      <c r="E149" s="53" t="inlineStr">
        <is>
          <t>CU YD</t>
        </is>
      </c>
      <c r="F149" s="4" t="n">
        <v>10</v>
      </c>
      <c r="G149" s="131">
        <f>SUM((D136)*(F136/100))+D136</f>
        <v/>
      </c>
      <c r="H149" s="4" t="n"/>
      <c r="I149" s="55">
        <f>SUM(G136*H136)</f>
        <v/>
      </c>
    </row>
    <row r="150">
      <c r="A150" s="75" t="inlineStr">
        <is>
          <t xml:space="preserve">REINFORCING </t>
        </is>
      </c>
      <c r="B150" s="49" t="inlineStr">
        <is>
          <t>N/A</t>
        </is>
      </c>
      <c r="C150" s="49" t="inlineStr">
        <is>
          <t>N/A</t>
        </is>
      </c>
      <c r="D150" s="149" t="n">
        <v>0</v>
      </c>
      <c r="E150" s="23" t="inlineStr">
        <is>
          <t>TON</t>
        </is>
      </c>
      <c r="F150" s="24" t="n">
        <v>8</v>
      </c>
      <c r="G150" s="149">
        <f>SUM((D137)*(F137/100))+D137</f>
        <v/>
      </c>
      <c r="H150" s="133" t="n"/>
      <c r="I150" s="56">
        <f>SUM(G137*H137)</f>
        <v/>
      </c>
    </row>
    <row r="151">
      <c r="A151" s="146" t="inlineStr">
        <is>
          <t>COLUMNS TO 3RD LEVEL</t>
        </is>
      </c>
      <c r="B151" s="147" t="n"/>
      <c r="C151" s="148" t="n"/>
      <c r="D151" s="199" t="n"/>
      <c r="E151" s="206" t="n"/>
      <c r="F151" s="7" t="n"/>
      <c r="G151" s="181" t="n"/>
      <c r="H151" s="7" t="n"/>
      <c r="I151" s="7" t="n"/>
    </row>
    <row r="152">
      <c r="A152" s="87" t="n"/>
      <c r="B152" s="47" t="inlineStr">
        <is>
          <t>N/A</t>
        </is>
      </c>
      <c r="C152" s="47" t="inlineStr">
        <is>
          <t>N/A</t>
        </is>
      </c>
      <c r="D152" s="172" t="n">
        <v>0</v>
      </c>
      <c r="E152" s="53" t="inlineStr">
        <is>
          <t>CU YD</t>
        </is>
      </c>
      <c r="F152" s="87" t="n">
        <v>10</v>
      </c>
      <c r="G152" s="131">
        <f>SUM((D139)*(F139/100))+D139</f>
        <v/>
      </c>
      <c r="H152" s="4" t="n"/>
      <c r="I152" s="55">
        <f>SUM(G139*H139)</f>
        <v/>
      </c>
    </row>
    <row customHeight="1" ht="16" r="153" s="69">
      <c r="A153" s="75" t="inlineStr">
        <is>
          <t xml:space="preserve">REINFORCING </t>
        </is>
      </c>
      <c r="B153" s="49" t="inlineStr">
        <is>
          <t>N/A</t>
        </is>
      </c>
      <c r="C153" s="49" t="inlineStr">
        <is>
          <t>N/A</t>
        </is>
      </c>
      <c r="D153" s="149" t="n">
        <v>0</v>
      </c>
      <c r="E153" s="75" t="inlineStr">
        <is>
          <t>TON</t>
        </is>
      </c>
      <c r="F153" s="101" t="n">
        <v>8</v>
      </c>
      <c r="G153" s="149">
        <f>SUM((D140)*(F140/100))+D140</f>
        <v/>
      </c>
      <c r="H153" s="133" t="n"/>
      <c r="I153" s="56">
        <f>SUM(G140*H140)</f>
        <v/>
      </c>
    </row>
    <row customHeight="1" ht="16" r="154" s="69">
      <c r="A154" s="138" t="inlineStr">
        <is>
          <t>BEAMS ON 2ND FL</t>
        </is>
      </c>
      <c r="B154" s="139" t="n"/>
      <c r="C154" s="206" t="n"/>
      <c r="D154" s="199" t="n"/>
      <c r="E154" s="206" t="n"/>
      <c r="F154" s="6" t="n"/>
      <c r="G154" s="181" t="n"/>
      <c r="H154" s="7" t="n"/>
      <c r="I154" s="57" t="n"/>
    </row>
    <row r="155">
      <c r="A155" s="18" t="n"/>
      <c r="B155" s="47" t="inlineStr">
        <is>
          <t>N/A</t>
        </is>
      </c>
      <c r="C155" s="47" t="inlineStr">
        <is>
          <t>N/A</t>
        </is>
      </c>
      <c r="D155" s="172" t="n"/>
      <c r="E155" s="2" t="inlineStr">
        <is>
          <t>CUYD</t>
        </is>
      </c>
      <c r="F155" s="2" t="n">
        <v>10</v>
      </c>
      <c r="G155" s="131">
        <f>SUM((D142)*(F142/100))+D142</f>
        <v/>
      </c>
      <c r="H155" s="4" t="n"/>
      <c r="I155" s="55">
        <f>SUM(G142*H142)</f>
        <v/>
      </c>
    </row>
    <row customHeight="1" ht="16" r="156" s="69">
      <c r="A156" s="23" t="inlineStr">
        <is>
          <t xml:space="preserve">REINFORCING      </t>
        </is>
      </c>
      <c r="B156" s="49" t="inlineStr">
        <is>
          <t>N/A</t>
        </is>
      </c>
      <c r="C156" s="49" t="inlineStr">
        <is>
          <t>N/A</t>
        </is>
      </c>
      <c r="D156" s="149" t="n"/>
      <c r="E156" s="25" t="inlineStr">
        <is>
          <t>TON</t>
        </is>
      </c>
      <c r="F156" s="25" t="n">
        <v>10</v>
      </c>
      <c r="G156" s="149">
        <f>SUM((D143)*(F143/100))+D143</f>
        <v/>
      </c>
      <c r="H156" s="133" t="n"/>
      <c r="I156" s="56">
        <f>SUM(G143*H143)</f>
        <v/>
      </c>
    </row>
    <row customHeight="1" ht="16" r="157" s="69">
      <c r="A157" s="121" t="inlineStr">
        <is>
          <t xml:space="preserve">DROP PANELS </t>
        </is>
      </c>
      <c r="B157" s="50" t="n"/>
      <c r="D157" s="178" t="n"/>
      <c r="F157" s="6" t="n"/>
      <c r="G157" s="181" t="n"/>
      <c r="H157" s="7" t="n"/>
      <c r="I157" s="57" t="n"/>
    </row>
    <row customHeight="1" ht="16" r="158" s="69">
      <c r="A158" s="10" t="inlineStr">
        <is>
          <t xml:space="preserve">DROP PANELS </t>
        </is>
      </c>
      <c r="B158" s="47" t="inlineStr">
        <is>
          <t>N/A</t>
        </is>
      </c>
      <c r="C158" s="47" t="inlineStr">
        <is>
          <t>N/A</t>
        </is>
      </c>
      <c r="D158" s="171" t="n">
        <v>0</v>
      </c>
      <c r="E158" s="2" t="inlineStr">
        <is>
          <t>CUYD</t>
        </is>
      </c>
      <c r="F158" s="2" t="n">
        <v>10</v>
      </c>
      <c r="G158" s="131">
        <f>SUM((D145)*(F145/100))+D145</f>
        <v/>
      </c>
      <c r="H158" s="4" t="n"/>
      <c r="I158" s="55">
        <f>SUM(G145*H145)</f>
        <v/>
      </c>
    </row>
    <row customHeight="1" ht="16" r="159" s="69">
      <c r="A159" s="23" t="inlineStr">
        <is>
          <t xml:space="preserve">REINFORCING      </t>
        </is>
      </c>
      <c r="B159" s="49" t="inlineStr">
        <is>
          <t>N/A</t>
        </is>
      </c>
      <c r="C159" s="49" t="inlineStr">
        <is>
          <t>N/A</t>
        </is>
      </c>
      <c r="D159" s="149" t="n">
        <v>0</v>
      </c>
      <c r="E159" s="25" t="inlineStr">
        <is>
          <t>TON</t>
        </is>
      </c>
      <c r="F159" s="25" t="n">
        <v>10</v>
      </c>
      <c r="G159" s="149">
        <f>SUM((D146)*(F146/100))+D146</f>
        <v/>
      </c>
      <c r="H159" s="133" t="n"/>
      <c r="I159" s="56">
        <f>SUM(G146*H146)</f>
        <v/>
      </c>
    </row>
    <row customHeight="1" ht="16" r="160" s="69">
      <c r="A160" s="121" t="inlineStr">
        <is>
          <t>SLAB STEP</t>
        </is>
      </c>
      <c r="B160" s="50" t="n"/>
      <c r="D160" s="178" t="n"/>
      <c r="F160" s="85" t="n"/>
      <c r="G160" s="179" t="n"/>
      <c r="H160" s="86" t="n"/>
      <c r="I160" s="114" t="n"/>
    </row>
    <row customHeight="1" ht="16" r="161" s="69">
      <c r="A161" s="10" t="n"/>
      <c r="B161" s="47" t="inlineStr">
        <is>
          <t>N/A</t>
        </is>
      </c>
      <c r="C161" s="47" t="inlineStr">
        <is>
          <t>N/A</t>
        </is>
      </c>
      <c r="D161" s="171" t="n">
        <v>0</v>
      </c>
      <c r="E161" s="2" t="inlineStr">
        <is>
          <t>CUYD</t>
        </is>
      </c>
      <c r="F161" s="2" t="n">
        <v>10</v>
      </c>
      <c r="G161" s="131">
        <f>SUM((D148)*(F148/100))+D148</f>
        <v/>
      </c>
      <c r="H161" s="4" t="n"/>
      <c r="I161" s="55">
        <f>SUM(G148*H148)</f>
        <v/>
      </c>
    </row>
    <row customHeight="1" ht="16" r="162" s="69">
      <c r="A162" s="23" t="inlineStr">
        <is>
          <t xml:space="preserve">REINFORCING   </t>
        </is>
      </c>
      <c r="B162" s="49" t="inlineStr">
        <is>
          <t>N/A</t>
        </is>
      </c>
      <c r="C162" s="49" t="inlineStr">
        <is>
          <t>N/A</t>
        </is>
      </c>
      <c r="D162" s="149" t="n">
        <v>0</v>
      </c>
      <c r="E162" s="25" t="inlineStr">
        <is>
          <t>TON</t>
        </is>
      </c>
      <c r="F162" s="25" t="n">
        <v>10</v>
      </c>
      <c r="G162" s="149">
        <f>SUM((D149)*(F149/100))+D149</f>
        <v/>
      </c>
      <c r="H162" s="133" t="n"/>
      <c r="I162" s="56">
        <f>SUM(G149*H149)</f>
        <v/>
      </c>
    </row>
    <row r="163">
      <c r="A163" s="154" t="inlineStr">
        <is>
          <t>STRUCTURAL SLAB ON 2ND LEVEL</t>
        </is>
      </c>
      <c r="B163" s="139" t="n"/>
      <c r="C163" s="206" t="n"/>
      <c r="D163" s="199" t="n"/>
      <c r="E163" s="200" t="n"/>
      <c r="F163" s="156" t="n"/>
      <c r="G163" s="189" t="n"/>
      <c r="H163" s="157" t="n"/>
      <c r="I163" s="158" t="n"/>
    </row>
    <row r="164">
      <c r="A164" s="10" t="n"/>
      <c r="B164" s="87" t="n"/>
      <c r="C164" s="13" t="n"/>
      <c r="D164" s="172" t="n"/>
      <c r="E164" s="53" t="inlineStr">
        <is>
          <t>CU YD</t>
        </is>
      </c>
      <c r="F164" s="2" t="n">
        <v>10</v>
      </c>
      <c r="G164" s="131">
        <f>SUM((D151)*(F151/100))+D151</f>
        <v/>
      </c>
      <c r="H164" s="4" t="n"/>
      <c r="I164" s="55">
        <f>SUM(G151*H151)</f>
        <v/>
      </c>
    </row>
    <row r="165">
      <c r="A165" s="75" t="inlineStr">
        <is>
          <t xml:space="preserve">REINFORCING </t>
        </is>
      </c>
      <c r="B165" s="100" t="n"/>
      <c r="C165" s="268" t="n"/>
      <c r="D165" s="142" t="n"/>
      <c r="E165" s="23" t="inlineStr">
        <is>
          <t>TON</t>
        </is>
      </c>
      <c r="F165" s="24" t="n">
        <v>7</v>
      </c>
      <c r="G165" s="149">
        <f>SUM((D152)*(F152/100))+D152</f>
        <v/>
      </c>
      <c r="H165" s="133" t="n"/>
      <c r="I165" s="56">
        <f>SUM(G152*H152)</f>
        <v/>
      </c>
    </row>
    <row customHeight="1" ht="16" r="166" s="69">
      <c r="A166" s="138" t="inlineStr">
        <is>
          <t xml:space="preserve">Metal Deck Slab </t>
        </is>
      </c>
      <c r="B166" s="204" t="n"/>
      <c r="C166" s="205" t="n"/>
      <c r="D166" s="181" t="n"/>
      <c r="E166" s="6" t="n"/>
      <c r="F166" s="6" t="n"/>
      <c r="G166" s="181" t="n"/>
      <c r="H166" s="7" t="n"/>
      <c r="I166" s="57" t="n"/>
    </row>
    <row customHeight="1" ht="16" r="167" s="69">
      <c r="A167" s="152" t="n"/>
      <c r="B167" s="47" t="inlineStr">
        <is>
          <t>N/A</t>
        </is>
      </c>
      <c r="C167" s="47" t="inlineStr">
        <is>
          <t>N/A</t>
        </is>
      </c>
      <c r="D167" s="171" t="n">
        <v>0</v>
      </c>
      <c r="E167" s="2" t="inlineStr">
        <is>
          <t>CUYD</t>
        </is>
      </c>
      <c r="F167" s="2" t="n">
        <v>10</v>
      </c>
      <c r="G167" s="131">
        <f>SUM((D154)*(F154/100))+D154</f>
        <v/>
      </c>
      <c r="H167" s="4" t="n"/>
      <c r="I167" s="55">
        <f>SUM(G154*H154)</f>
        <v/>
      </c>
    </row>
    <row customHeight="1" ht="16" r="168" s="69">
      <c r="A168" s="23" t="inlineStr">
        <is>
          <t xml:space="preserve">REINFORCING   </t>
        </is>
      </c>
      <c r="B168" s="49" t="inlineStr">
        <is>
          <t>N/A</t>
        </is>
      </c>
      <c r="C168" s="49" t="inlineStr">
        <is>
          <t>N/A</t>
        </is>
      </c>
      <c r="D168" s="149" t="n">
        <v>0</v>
      </c>
      <c r="E168" s="25" t="inlineStr">
        <is>
          <t>SQ FT</t>
        </is>
      </c>
      <c r="F168" s="25" t="n">
        <v>7</v>
      </c>
      <c r="G168" s="149">
        <f>SUM((D155)*(F155/100))+D155</f>
        <v/>
      </c>
      <c r="H168" s="102" t="n"/>
      <c r="I168" s="56">
        <f>SUM(G155*H155)</f>
        <v/>
      </c>
    </row>
    <row customHeight="1" ht="16" r="169" s="69">
      <c r="A169" s="11" t="inlineStr">
        <is>
          <t>Water stop</t>
        </is>
      </c>
      <c r="B169" s="47" t="inlineStr">
        <is>
          <t>N/A</t>
        </is>
      </c>
      <c r="C169" s="47" t="inlineStr">
        <is>
          <t>N/A</t>
        </is>
      </c>
      <c r="D169" s="173" t="n">
        <v>0</v>
      </c>
      <c r="E169" s="2" t="inlineStr">
        <is>
          <t>LF</t>
        </is>
      </c>
      <c r="F169" s="13" t="n">
        <v>10</v>
      </c>
      <c r="G169" s="131">
        <f>SUM((D156)*(F156/100))+D156</f>
        <v/>
      </c>
      <c r="H169" s="36" t="n"/>
      <c r="I169" s="58">
        <f>SUM(G156*H156)</f>
        <v/>
      </c>
    </row>
    <row customHeight="1" ht="16" r="170" s="69">
      <c r="A170" s="11" t="inlineStr">
        <is>
          <t>Embed Plate Cont Allowance.</t>
        </is>
      </c>
      <c r="B170" s="47" t="inlineStr">
        <is>
          <t>N/A</t>
        </is>
      </c>
      <c r="C170" s="47" t="inlineStr">
        <is>
          <t>N/A</t>
        </is>
      </c>
      <c r="D170" s="173" t="n">
        <v>0</v>
      </c>
      <c r="E170" s="2" t="inlineStr">
        <is>
          <t>CUYD</t>
        </is>
      </c>
      <c r="F170" s="2" t="n">
        <v>10</v>
      </c>
      <c r="G170" s="131">
        <f>SUM((D157)*(F157/100))+D157</f>
        <v/>
      </c>
      <c r="H170" s="4" t="n"/>
      <c r="I170" s="55">
        <f>SUM(G157*H157)</f>
        <v/>
      </c>
    </row>
    <row customHeight="1" ht="16" r="171" s="69">
      <c r="A171" s="11" t="inlineStr">
        <is>
          <t>Non-Shrink Grout</t>
        </is>
      </c>
      <c r="B171" s="47" t="inlineStr">
        <is>
          <t>N/A</t>
        </is>
      </c>
      <c r="C171" s="47" t="inlineStr">
        <is>
          <t>N/A</t>
        </is>
      </c>
      <c r="D171" s="173" t="n">
        <v>0</v>
      </c>
      <c r="E171" s="2" t="inlineStr">
        <is>
          <t>CUYD</t>
        </is>
      </c>
      <c r="F171" s="2" t="n">
        <v>10</v>
      </c>
      <c r="G171" s="131">
        <f>SUM((D158)*(F158/100))+D158</f>
        <v/>
      </c>
      <c r="H171" s="4" t="n"/>
      <c r="I171" s="55">
        <f>SUM(G158*H158)</f>
        <v/>
      </c>
    </row>
    <row customHeight="1" ht="16" r="172" s="69">
      <c r="A172" s="11" t="inlineStr">
        <is>
          <t xml:space="preserve">Thermal Break </t>
        </is>
      </c>
      <c r="B172" s="47" t="inlineStr">
        <is>
          <t>N/A</t>
        </is>
      </c>
      <c r="C172" s="47" t="inlineStr">
        <is>
          <t>N/A</t>
        </is>
      </c>
      <c r="D172" s="173" t="n">
        <v>0</v>
      </c>
      <c r="E172" s="2" t="inlineStr">
        <is>
          <t>LF</t>
        </is>
      </c>
      <c r="F172" s="13" t="n">
        <v>10</v>
      </c>
      <c r="G172" s="2">
        <f>SUM((D159)*(F159/100))+D159</f>
        <v/>
      </c>
      <c r="H172" s="36" t="n"/>
      <c r="I172" s="58">
        <f>SUM(G159*H159)</f>
        <v/>
      </c>
    </row>
    <row customHeight="1" ht="16" r="173" s="69">
      <c r="A173" s="11" t="inlineStr">
        <is>
          <t>Concrete Wall Edge Anlge  (Install only)</t>
        </is>
      </c>
      <c r="B173" s="47" t="inlineStr">
        <is>
          <t>N/A</t>
        </is>
      </c>
      <c r="C173" s="47" t="inlineStr">
        <is>
          <t>N/A</t>
        </is>
      </c>
      <c r="D173" s="173" t="n">
        <v>0</v>
      </c>
      <c r="E173" s="2" t="inlineStr">
        <is>
          <t>LF</t>
        </is>
      </c>
      <c r="F173" s="13" t="n">
        <v>10</v>
      </c>
      <c r="G173" s="2">
        <f>SUM((D160)*(F160/100))+D160</f>
        <v/>
      </c>
      <c r="H173" s="36" t="n"/>
      <c r="I173" s="58">
        <f>SUM(G160*H160)</f>
        <v/>
      </c>
    </row>
    <row customHeight="1" ht="16" r="174" s="69">
      <c r="A174" s="11" t="inlineStr">
        <is>
          <t>Dove Tail Slot</t>
        </is>
      </c>
      <c r="B174" s="47" t="inlineStr">
        <is>
          <t>N/A</t>
        </is>
      </c>
      <c r="C174" s="47" t="inlineStr">
        <is>
          <t>N/A</t>
        </is>
      </c>
      <c r="D174" s="173" t="n">
        <v>0</v>
      </c>
      <c r="E174" s="2" t="n"/>
      <c r="F174" s="13" t="n">
        <v>10</v>
      </c>
      <c r="G174" s="185">
        <f>SUM((E161)*(F161/100))+E161</f>
        <v/>
      </c>
      <c r="H174" s="36" t="n"/>
      <c r="I174" s="58">
        <f>SUM(G161*H161)</f>
        <v/>
      </c>
    </row>
    <row customHeight="1" ht="16" r="175" s="69">
      <c r="A175" s="11" t="inlineStr">
        <is>
          <t>Beam Pocket</t>
        </is>
      </c>
      <c r="B175" s="47" t="inlineStr">
        <is>
          <t>N/A</t>
        </is>
      </c>
      <c r="C175" s="47" t="inlineStr">
        <is>
          <t>N/A</t>
        </is>
      </c>
      <c r="D175" s="173" t="n">
        <v>0</v>
      </c>
      <c r="E175" s="2" t="n"/>
      <c r="F175" s="13" t="n">
        <v>10</v>
      </c>
      <c r="G175" s="185">
        <f>SUM((E162)*(F162/100))+E162</f>
        <v/>
      </c>
      <c r="H175" s="36" t="n"/>
      <c r="I175" s="58">
        <f>SUM(G162*H162)</f>
        <v/>
      </c>
    </row>
    <row customHeight="1" ht="16" r="176" s="69">
      <c r="A176" s="104" t="inlineStr">
        <is>
          <t>DRILLING</t>
        </is>
      </c>
      <c r="B176" s="47" t="inlineStr">
        <is>
          <t>N/A</t>
        </is>
      </c>
      <c r="C176" s="47" t="inlineStr">
        <is>
          <t>N/A</t>
        </is>
      </c>
      <c r="D176" s="173" t="n">
        <v>0</v>
      </c>
      <c r="E176" s="9" t="n"/>
      <c r="F176" s="9" t="n">
        <v>10</v>
      </c>
      <c r="G176" s="174">
        <f>SUM((D163)*(F163/100))+D163</f>
        <v/>
      </c>
      <c r="H176" s="36" t="n"/>
      <c r="I176" s="105">
        <f>SUM(G163*H163)</f>
        <v/>
      </c>
    </row>
    <row customHeight="1" ht="16" r="177" s="69">
      <c r="A177" s="104" t="inlineStr">
        <is>
          <t>EPOXY</t>
        </is>
      </c>
      <c r="B177" s="47" t="inlineStr">
        <is>
          <t>N/A</t>
        </is>
      </c>
      <c r="C177" s="47" t="inlineStr">
        <is>
          <t>N/A</t>
        </is>
      </c>
      <c r="D177" s="173" t="n">
        <v>0</v>
      </c>
      <c r="E177" s="9" t="n"/>
      <c r="F177" s="9" t="n">
        <v>10</v>
      </c>
      <c r="G177" s="174">
        <f>SUM((D164)*(F164/100))+D164</f>
        <v/>
      </c>
      <c r="H177" s="36" t="n"/>
      <c r="I177" s="105">
        <f>SUM(G164*H164)</f>
        <v/>
      </c>
    </row>
    <row customHeight="1" ht="16" r="178" s="69">
      <c r="A178" s="104" t="inlineStr">
        <is>
          <t>STUD RAILS ON 3RD FL</t>
        </is>
      </c>
      <c r="B178" s="47" t="inlineStr">
        <is>
          <t>N/A</t>
        </is>
      </c>
      <c r="C178" s="47" t="inlineStr">
        <is>
          <t>N/A</t>
        </is>
      </c>
      <c r="D178" s="173" t="n">
        <v>0</v>
      </c>
      <c r="E178" s="9" t="inlineStr">
        <is>
          <t>UNITS</t>
        </is>
      </c>
      <c r="F178" s="9" t="n">
        <v>10</v>
      </c>
      <c r="G178" s="174">
        <f>SUM((D165)*(F165/100))+D165</f>
        <v/>
      </c>
      <c r="H178" s="36" t="n"/>
      <c r="I178" s="105">
        <f>SUM(G165*H165)</f>
        <v/>
      </c>
    </row>
    <row customHeight="1" ht="16" r="179" s="69">
      <c r="A179" s="11" t="inlineStr">
        <is>
          <t>Curing Compound 2ND LEVEL</t>
        </is>
      </c>
      <c r="B179" s="47" t="n"/>
      <c r="C179" s="13" t="n"/>
      <c r="D179" s="173" t="n">
        <v>0</v>
      </c>
      <c r="E179" s="2" t="inlineStr">
        <is>
          <t>Sqft</t>
        </is>
      </c>
      <c r="F179" s="9" t="n">
        <v>10</v>
      </c>
      <c r="G179" s="131">
        <f>SUM((D166)*(F166/100))+D166</f>
        <v/>
      </c>
      <c r="H179" s="36" t="n"/>
      <c r="I179" s="105">
        <f>SUM(G166*H166)</f>
        <v/>
      </c>
    </row>
    <row customHeight="1" ht="15" r="180" s="69">
      <c r="A180" s="26" t="inlineStr">
        <is>
          <t>Structural Slab Shoring 2nd Floor Level Sqft</t>
        </is>
      </c>
      <c r="B180" s="47" t="n"/>
      <c r="C180" s="13" t="n"/>
      <c r="D180" s="173" t="n">
        <v>0</v>
      </c>
      <c r="E180" s="2" t="inlineStr">
        <is>
          <t>Sqft</t>
        </is>
      </c>
      <c r="F180" s="9" t="n">
        <v>10</v>
      </c>
      <c r="G180" s="131">
        <f>SUM((D167)*(F167/100))+D167</f>
        <v/>
      </c>
      <c r="H180" s="16" t="n"/>
      <c r="I180" s="60">
        <f>SUM(G167*H167)</f>
        <v/>
      </c>
    </row>
    <row customHeight="1" ht="17.25" r="181" s="69" thickBot="1">
      <c r="A181" s="11" t="inlineStr">
        <is>
          <t xml:space="preserve">Curing Compound S.M.D. </t>
        </is>
      </c>
      <c r="B181" s="47" t="inlineStr">
        <is>
          <t>N/A</t>
        </is>
      </c>
      <c r="C181" s="47" t="inlineStr">
        <is>
          <t>N/A</t>
        </is>
      </c>
      <c r="D181" s="173" t="n">
        <v>0</v>
      </c>
      <c r="E181" s="2" t="inlineStr">
        <is>
          <t>Sqft</t>
        </is>
      </c>
      <c r="F181" s="9" t="n">
        <v>10</v>
      </c>
      <c r="G181" s="131">
        <f>SUM((D168)*(F168/100))+D168</f>
        <v/>
      </c>
      <c r="H181" s="36" t="n"/>
      <c r="I181" s="105">
        <f>SUM(G168*H168)</f>
        <v/>
      </c>
    </row>
    <row customHeight="1" ht="17.25" r="182" s="69">
      <c r="A182" s="11" t="inlineStr">
        <is>
          <t>Gang Forms</t>
        </is>
      </c>
      <c r="B182" s="47" t="inlineStr">
        <is>
          <t>N/A</t>
        </is>
      </c>
      <c r="C182" s="47" t="inlineStr">
        <is>
          <t>N/A</t>
        </is>
      </c>
      <c r="D182" s="173" t="n">
        <v>0</v>
      </c>
      <c r="E182" s="2" t="n"/>
      <c r="F182" s="9" t="n">
        <v>10</v>
      </c>
      <c r="G182" s="131">
        <f>SUM((D169)*(F169/100))+D169</f>
        <v/>
      </c>
      <c r="H182" s="36" t="n"/>
      <c r="I182" s="105">
        <f>SUM(G169*H169)</f>
        <v/>
      </c>
    </row>
    <row customHeight="1" ht="19" r="183" s="69">
      <c r="A183" s="11" t="inlineStr">
        <is>
          <t>Reinforcement Installation Shop Drawings</t>
        </is>
      </c>
      <c r="B183" s="52" t="inlineStr">
        <is>
          <t>1 Set</t>
        </is>
      </c>
      <c r="C183" s="5" t="n"/>
      <c r="D183" s="173" t="n">
        <v>0</v>
      </c>
      <c r="E183" s="5" t="inlineStr">
        <is>
          <t>Per</t>
        </is>
      </c>
      <c r="F183" s="9" t="n"/>
      <c r="G183" s="131">
        <f>SUM((D170)*(F170/100))+D170</f>
        <v/>
      </c>
      <c r="H183" s="36" t="n"/>
      <c r="I183" s="58">
        <f>SUM(G170*H170)</f>
        <v/>
      </c>
    </row>
    <row customHeight="1" ht="15" r="184" s="69">
      <c r="A184" s="11" t="inlineStr">
        <is>
          <t>Off Road Forklift</t>
        </is>
      </c>
      <c r="B184" s="51" t="inlineStr">
        <is>
          <t>.5 Months</t>
        </is>
      </c>
      <c r="C184" s="9" t="n"/>
      <c r="D184" s="173" t="n">
        <v>0</v>
      </c>
      <c r="E184" s="9" t="inlineStr">
        <is>
          <t>Month</t>
        </is>
      </c>
      <c r="F184" s="9" t="n"/>
      <c r="G184" s="131">
        <f>SUM((D171)*(F171/100))+D171</f>
        <v/>
      </c>
      <c r="H184" s="36" t="n"/>
      <c r="I184" s="58">
        <f>SUM(G171*H171)</f>
        <v/>
      </c>
    </row>
    <row customHeight="1" ht="15" r="185" s="69">
      <c r="A185" s="11" t="inlineStr">
        <is>
          <t>Crane / Rigging</t>
        </is>
      </c>
      <c r="B185" s="51" t="inlineStr">
        <is>
          <t>0 Months</t>
        </is>
      </c>
      <c r="C185" s="47" t="inlineStr">
        <is>
          <t>N/A</t>
        </is>
      </c>
      <c r="D185" s="173" t="n">
        <v>0</v>
      </c>
      <c r="E185" s="9" t="inlineStr">
        <is>
          <t>Month</t>
        </is>
      </c>
      <c r="F185" s="9" t="n"/>
      <c r="G185" s="131">
        <f>SUM((D172)*(F172/100))+D172</f>
        <v/>
      </c>
      <c r="H185" s="36" t="n"/>
      <c r="I185" s="58">
        <f>SUM(G172*H172)</f>
        <v/>
      </c>
    </row>
    <row r="186">
      <c r="A186" s="11" t="inlineStr">
        <is>
          <t>Concrete Pump Footing</t>
        </is>
      </c>
      <c r="B186" s="51" t="inlineStr">
        <is>
          <t>Pumps</t>
        </is>
      </c>
      <c r="C186" s="47" t="inlineStr">
        <is>
          <t>N/A</t>
        </is>
      </c>
      <c r="D186" s="173" t="n">
        <v>0</v>
      </c>
      <c r="E186" s="9" t="inlineStr">
        <is>
          <t>Per</t>
        </is>
      </c>
      <c r="F186" s="18" t="n"/>
      <c r="G186" s="131">
        <f>SUM((D173)*(F173/100))+D173</f>
        <v/>
      </c>
      <c r="H186" s="36" t="n"/>
      <c r="I186" s="58">
        <f>SUM(G173*H173)</f>
        <v/>
      </c>
    </row>
    <row r="187">
      <c r="A187" s="11" t="inlineStr">
        <is>
          <t>Concrete Pump Wall</t>
        </is>
      </c>
      <c r="B187" s="51" t="inlineStr">
        <is>
          <t>Pumps</t>
        </is>
      </c>
      <c r="C187" s="9" t="n"/>
      <c r="D187" s="173" t="n">
        <v>0</v>
      </c>
      <c r="E187" s="9" t="inlineStr">
        <is>
          <t>Per</t>
        </is>
      </c>
      <c r="F187" s="18" t="n"/>
      <c r="G187" s="131">
        <f>SUM((D174)*(F174/100))+D174</f>
        <v/>
      </c>
      <c r="H187" s="36" t="n"/>
      <c r="I187" s="58">
        <f>SUM(G174*H174)</f>
        <v/>
      </c>
    </row>
    <row r="188">
      <c r="A188" s="27" t="inlineStr">
        <is>
          <t>Concrete Pump S.O.G</t>
        </is>
      </c>
      <c r="B188" s="51" t="inlineStr">
        <is>
          <t>Pumps</t>
        </is>
      </c>
      <c r="C188" s="47" t="inlineStr">
        <is>
          <t>N/A</t>
        </is>
      </c>
      <c r="D188" s="173" t="n">
        <v>0</v>
      </c>
      <c r="E188" s="9" t="inlineStr">
        <is>
          <t>Per</t>
        </is>
      </c>
      <c r="F188" s="19" t="n"/>
      <c r="G188" s="131">
        <f>SUM((D175)*(F175/100))+D175</f>
        <v/>
      </c>
      <c r="H188" s="37" t="n"/>
      <c r="I188" s="58">
        <f>SUM(G175*H175)</f>
        <v/>
      </c>
    </row>
    <row r="189">
      <c r="A189" s="28" t="inlineStr">
        <is>
          <t>Concrete Pump Columns/Piers/Elevator Pits</t>
        </is>
      </c>
      <c r="B189" s="51" t="inlineStr">
        <is>
          <t>Pumps</t>
        </is>
      </c>
      <c r="C189" s="47" t="inlineStr">
        <is>
          <t>N/A</t>
        </is>
      </c>
      <c r="D189" s="171" t="n">
        <v>0</v>
      </c>
      <c r="E189" s="9" t="inlineStr">
        <is>
          <t>Per</t>
        </is>
      </c>
      <c r="F189" s="15" t="n"/>
      <c r="G189" s="131">
        <f>SUM((D176)*(F176/100))+D176</f>
        <v/>
      </c>
      <c r="H189" s="17" t="n"/>
      <c r="I189" s="61">
        <f>SUM(G176*H176)</f>
        <v/>
      </c>
    </row>
    <row r="190">
      <c r="A190" s="27" t="inlineStr">
        <is>
          <t>Concrete Pump Structural Slab / Metal deck</t>
        </is>
      </c>
      <c r="B190" s="51" t="inlineStr">
        <is>
          <t>Pumps</t>
        </is>
      </c>
      <c r="C190" s="9" t="n"/>
      <c r="D190" s="171" t="n">
        <v>0</v>
      </c>
      <c r="E190" s="9" t="inlineStr">
        <is>
          <t>Per</t>
        </is>
      </c>
      <c r="F190" s="19" t="n"/>
      <c r="G190" s="131">
        <f>SUM((D177)*(F177/100))+D177</f>
        <v/>
      </c>
      <c r="H190" s="37" t="n"/>
      <c r="I190" s="58">
        <f>SUM(G177*H177)</f>
        <v/>
      </c>
    </row>
    <row r="191">
      <c r="A191" s="29" t="inlineStr">
        <is>
          <t>Total Yards / Total Tons / Total Per Yard</t>
        </is>
      </c>
      <c r="B191" s="267">
        <f>G136+G139+G142+G145+G148+G151+G154</f>
        <v/>
      </c>
      <c r="C191" s="46">
        <f>G137+G140+G143+G146+G149+G152+G155</f>
        <v/>
      </c>
      <c r="D191" s="46">
        <f>I181/B178</f>
        <v/>
      </c>
      <c r="E191" s="46" t="n"/>
      <c r="F191" s="20" t="n"/>
      <c r="G191" s="186" t="n"/>
      <c r="H191" s="38" t="n"/>
      <c r="I191" s="62">
        <f>SUM(G178*H178)</f>
        <v/>
      </c>
    </row>
    <row r="192">
      <c r="A192" s="30" t="inlineStr">
        <is>
          <t xml:space="preserve">Profit </t>
        </is>
      </c>
      <c r="B192" s="190" t="n">
        <v>0.1</v>
      </c>
      <c r="C192" s="9" t="n"/>
      <c r="D192" s="9" t="n"/>
      <c r="E192" s="9" t="n">
        <v>1</v>
      </c>
      <c r="F192" s="21" t="n">
        <v>0</v>
      </c>
      <c r="G192" s="191">
        <f>SUM((E179)*(F179/100))+E179</f>
        <v/>
      </c>
      <c r="H192" s="105">
        <f>SUM(I136:I178)*B179</f>
        <v/>
      </c>
      <c r="I192" s="58">
        <f>SUM(G179*H179)</f>
        <v/>
      </c>
    </row>
    <row r="193">
      <c r="A193" s="93" t="inlineStr">
        <is>
          <t>Additional Cost</t>
        </is>
      </c>
      <c r="B193" s="93" t="n">
        <v>1</v>
      </c>
      <c r="C193" s="94" t="n">
        <v>1</v>
      </c>
      <c r="D193" s="175" t="n"/>
      <c r="E193" s="94" t="n">
        <v>1</v>
      </c>
      <c r="F193" s="95" t="n">
        <v>0</v>
      </c>
      <c r="G193" s="187">
        <f>SUM((E180)*(F180/100))+E180</f>
        <v/>
      </c>
      <c r="H193" s="96" t="n">
        <v>0</v>
      </c>
      <c r="I193" s="97">
        <f>SUM(G180*H180)</f>
        <v/>
      </c>
    </row>
    <row r="194">
      <c r="F194" s="86" t="n"/>
      <c r="G194" s="188" t="n"/>
      <c r="I194" s="45">
        <f>SUM(I136:I180)</f>
        <v/>
      </c>
    </row>
    <row r="195">
      <c r="F195" s="86" t="n"/>
      <c r="G195" s="188" t="n"/>
      <c r="I195" s="215" t="n"/>
    </row>
    <row r="196">
      <c r="A196" s="218" t="inlineStr">
        <is>
          <t>3RD LEVEL</t>
        </is>
      </c>
    </row>
    <row r="197">
      <c r="A197" s="146" t="inlineStr">
        <is>
          <t>WALLS FROM 3RD TO 4TH  LEVEL</t>
        </is>
      </c>
      <c r="B197" s="147" t="n"/>
      <c r="C197" s="141" t="n"/>
      <c r="D197" s="199" t="n"/>
      <c r="E197" s="206" t="n"/>
      <c r="F197" s="6" t="n"/>
      <c r="G197" s="181" t="n"/>
      <c r="H197" s="7" t="n"/>
      <c r="I197" s="7" t="n"/>
    </row>
    <row r="198">
      <c r="A198" s="87" t="n"/>
      <c r="B198" s="47" t="inlineStr">
        <is>
          <t>N/A</t>
        </is>
      </c>
      <c r="C198" s="47" t="inlineStr">
        <is>
          <t>N/A</t>
        </is>
      </c>
      <c r="D198" s="130" t="n">
        <v>0</v>
      </c>
      <c r="E198" s="53" t="inlineStr">
        <is>
          <t>CU YD</t>
        </is>
      </c>
      <c r="F198" s="4" t="n">
        <v>10</v>
      </c>
      <c r="G198" s="131">
        <f>SUM((D185)*(F185/100))+D185</f>
        <v/>
      </c>
      <c r="H198" s="4" t="n"/>
      <c r="I198" s="55">
        <f>SUM(G185*H185)</f>
        <v/>
      </c>
    </row>
    <row r="199">
      <c r="A199" s="75" t="inlineStr">
        <is>
          <t xml:space="preserve">REINFORCING </t>
        </is>
      </c>
      <c r="B199" s="49" t="inlineStr">
        <is>
          <t>N/A</t>
        </is>
      </c>
      <c r="C199" s="49" t="inlineStr">
        <is>
          <t>N/A</t>
        </is>
      </c>
      <c r="D199" s="142" t="n">
        <v>0</v>
      </c>
      <c r="E199" s="23" t="inlineStr">
        <is>
          <t>TON</t>
        </is>
      </c>
      <c r="F199" s="24" t="n">
        <v>8</v>
      </c>
      <c r="G199" s="149">
        <f>SUM((D186)*(F186/100))+D186</f>
        <v/>
      </c>
      <c r="H199" s="133" t="n"/>
      <c r="I199" s="56">
        <f>SUM(G186*H186)</f>
        <v/>
      </c>
    </row>
    <row r="200">
      <c r="A200" s="146" t="inlineStr">
        <is>
          <t>COLUMNS TO 3RD LEVEL</t>
        </is>
      </c>
      <c r="B200" s="147" t="n"/>
      <c r="C200" s="148" t="n"/>
      <c r="D200" s="199" t="n"/>
      <c r="E200" s="206" t="n"/>
      <c r="F200" s="7" t="n"/>
      <c r="G200" s="181" t="n"/>
      <c r="H200" s="7" t="n"/>
      <c r="I200" s="7" t="n"/>
    </row>
    <row r="201">
      <c r="A201" s="87" t="n"/>
      <c r="B201" s="47" t="inlineStr">
        <is>
          <t>N/A</t>
        </is>
      </c>
      <c r="C201" s="47" t="inlineStr">
        <is>
          <t>N/A</t>
        </is>
      </c>
      <c r="D201" s="172" t="n">
        <v>0</v>
      </c>
      <c r="E201" s="53" t="inlineStr">
        <is>
          <t>CU YD</t>
        </is>
      </c>
      <c r="F201" s="87" t="n">
        <v>10</v>
      </c>
      <c r="G201" s="131">
        <f>SUM((D188)*(F188/100))+D188</f>
        <v/>
      </c>
      <c r="H201" s="4" t="n"/>
      <c r="I201" s="55">
        <f>SUM(G188*H188)</f>
        <v/>
      </c>
    </row>
    <row customHeight="1" ht="16" r="202" s="69">
      <c r="A202" s="75" t="inlineStr">
        <is>
          <t xml:space="preserve">REINFORCING </t>
        </is>
      </c>
      <c r="B202" s="49" t="inlineStr">
        <is>
          <t>N/A</t>
        </is>
      </c>
      <c r="C202" s="49" t="inlineStr">
        <is>
          <t>N/A</t>
        </is>
      </c>
      <c r="D202" s="149" t="n">
        <v>0</v>
      </c>
      <c r="E202" s="75" t="inlineStr">
        <is>
          <t>TON</t>
        </is>
      </c>
      <c r="F202" s="101" t="n">
        <v>8</v>
      </c>
      <c r="G202" s="149">
        <f>SUM((D189)*(F189/100))+D189</f>
        <v/>
      </c>
      <c r="H202" s="133" t="n"/>
      <c r="I202" s="56">
        <f>SUM(G189*H189)</f>
        <v/>
      </c>
    </row>
    <row customHeight="1" ht="16" r="203" s="69">
      <c r="A203" s="138" t="inlineStr">
        <is>
          <t>BEAMS ON 3RD  FL</t>
        </is>
      </c>
      <c r="B203" s="139" t="n"/>
      <c r="C203" s="206" t="n"/>
      <c r="D203" s="199" t="n"/>
      <c r="E203" s="206" t="n"/>
      <c r="F203" s="6" t="n"/>
      <c r="G203" s="181" t="n"/>
      <c r="H203" s="7" t="n"/>
      <c r="I203" s="57" t="n"/>
    </row>
    <row r="204">
      <c r="A204" s="87" t="n"/>
      <c r="B204" s="47" t="inlineStr">
        <is>
          <t>N/A</t>
        </is>
      </c>
      <c r="C204" s="47" t="inlineStr">
        <is>
          <t>N/A</t>
        </is>
      </c>
      <c r="D204" s="172" t="n"/>
      <c r="E204" s="2" t="inlineStr">
        <is>
          <t>CUYD</t>
        </is>
      </c>
      <c r="F204" s="2" t="n">
        <v>10</v>
      </c>
      <c r="G204" s="131">
        <f>SUM((D191)*(F191/100))+D191</f>
        <v/>
      </c>
      <c r="H204" s="4" t="n"/>
      <c r="I204" s="55">
        <f>SUM(G191*H191)</f>
        <v/>
      </c>
    </row>
    <row customHeight="1" ht="16" r="205" s="69">
      <c r="A205" s="23" t="inlineStr">
        <is>
          <t xml:space="preserve">REINFORCING      </t>
        </is>
      </c>
      <c r="B205" s="49" t="inlineStr">
        <is>
          <t>N/A</t>
        </is>
      </c>
      <c r="C205" s="49" t="inlineStr">
        <is>
          <t>N/A</t>
        </is>
      </c>
      <c r="D205" s="149" t="n">
        <v>0</v>
      </c>
      <c r="E205" s="25" t="inlineStr">
        <is>
          <t>TON</t>
        </is>
      </c>
      <c r="F205" s="25" t="n">
        <v>10</v>
      </c>
      <c r="G205" s="149">
        <f>SUM((D192)*(F192/100))+D192</f>
        <v/>
      </c>
      <c r="H205" s="133" t="n"/>
      <c r="I205" s="56">
        <f>SUM(G192*H192)</f>
        <v/>
      </c>
    </row>
    <row customHeight="1" ht="16" r="206" s="69">
      <c r="A206" s="121" t="inlineStr">
        <is>
          <t xml:space="preserve">DROP PANELS </t>
        </is>
      </c>
      <c r="B206" s="50" t="n"/>
      <c r="D206" s="178" t="n"/>
      <c r="F206" s="6" t="n"/>
      <c r="G206" s="181" t="n"/>
      <c r="H206" s="7" t="n"/>
      <c r="I206" s="57" t="n"/>
    </row>
    <row customHeight="1" ht="16" r="207" s="69">
      <c r="A207" s="10" t="inlineStr">
        <is>
          <t xml:space="preserve">DROP PANELS </t>
        </is>
      </c>
      <c r="B207" s="47" t="inlineStr">
        <is>
          <t>N/A</t>
        </is>
      </c>
      <c r="C207" s="47" t="inlineStr">
        <is>
          <t>N/A</t>
        </is>
      </c>
      <c r="D207" s="171" t="n">
        <v>0</v>
      </c>
      <c r="E207" s="2" t="inlineStr">
        <is>
          <t>CUYD</t>
        </is>
      </c>
      <c r="F207" s="2" t="n">
        <v>10</v>
      </c>
      <c r="G207" s="131">
        <f>SUM((D194)*(F194/100))+D194</f>
        <v/>
      </c>
      <c r="H207" s="4" t="n"/>
      <c r="I207" s="55">
        <f>SUM(G194*H194)</f>
        <v/>
      </c>
    </row>
    <row customHeight="1" ht="16" r="208" s="69">
      <c r="A208" s="23" t="inlineStr">
        <is>
          <t xml:space="preserve">REINFORCING      </t>
        </is>
      </c>
      <c r="B208" s="49" t="inlineStr">
        <is>
          <t>N/A</t>
        </is>
      </c>
      <c r="C208" s="49" t="inlineStr">
        <is>
          <t>N/A</t>
        </is>
      </c>
      <c r="D208" s="149" t="n">
        <v>0</v>
      </c>
      <c r="E208" s="25" t="inlineStr">
        <is>
          <t>TON</t>
        </is>
      </c>
      <c r="F208" s="25" t="n">
        <v>10</v>
      </c>
      <c r="G208" s="149">
        <f>SUM((D195)*(F195/100))+D195</f>
        <v/>
      </c>
      <c r="H208" s="133" t="n"/>
      <c r="I208" s="56">
        <f>SUM(G195*H195)</f>
        <v/>
      </c>
    </row>
    <row customHeight="1" ht="16" r="209" s="69">
      <c r="A209" s="121" t="inlineStr">
        <is>
          <t>SLAB STEP</t>
        </is>
      </c>
      <c r="B209" s="50" t="n"/>
      <c r="D209" s="178" t="n"/>
      <c r="F209" s="85" t="n"/>
      <c r="G209" s="179" t="n"/>
      <c r="H209" s="86" t="n"/>
      <c r="I209" s="114" t="n"/>
    </row>
    <row customHeight="1" ht="16" r="210" s="69">
      <c r="A210" s="10" t="n"/>
      <c r="B210" s="47" t="inlineStr">
        <is>
          <t>N/A</t>
        </is>
      </c>
      <c r="C210" s="47" t="inlineStr">
        <is>
          <t>N/A</t>
        </is>
      </c>
      <c r="D210" s="171" t="n">
        <v>0</v>
      </c>
      <c r="E210" s="2" t="inlineStr">
        <is>
          <t>CUYD</t>
        </is>
      </c>
      <c r="F210" s="2" t="n">
        <v>10</v>
      </c>
      <c r="G210" s="131">
        <f>SUM((D197)*(F197/100))+D197</f>
        <v/>
      </c>
      <c r="H210" s="4" t="n"/>
      <c r="I210" s="55">
        <f>SUM(G197*H197)</f>
        <v/>
      </c>
    </row>
    <row customHeight="1" ht="16" r="211" s="69">
      <c r="A211" s="23" t="inlineStr">
        <is>
          <t xml:space="preserve">REINFORCING   </t>
        </is>
      </c>
      <c r="B211" s="49" t="inlineStr">
        <is>
          <t>N/A</t>
        </is>
      </c>
      <c r="C211" s="49" t="inlineStr">
        <is>
          <t>N/A</t>
        </is>
      </c>
      <c r="D211" s="149" t="n">
        <v>0</v>
      </c>
      <c r="E211" s="25" t="inlineStr">
        <is>
          <t>TON</t>
        </is>
      </c>
      <c r="F211" s="25" t="n">
        <v>10</v>
      </c>
      <c r="G211" s="149">
        <f>SUM((D198)*(F198/100))+D198</f>
        <v/>
      </c>
      <c r="H211" s="133" t="n"/>
      <c r="I211" s="56">
        <f>SUM(G198*H198)</f>
        <v/>
      </c>
    </row>
    <row r="212">
      <c r="A212" s="154" t="inlineStr">
        <is>
          <t>STRUCTURAL SLAB ON 3RD LEVEL</t>
        </is>
      </c>
      <c r="B212" s="139" t="n"/>
      <c r="C212" s="206" t="n"/>
      <c r="D212" s="199" t="n"/>
      <c r="E212" s="200" t="n"/>
      <c r="F212" s="156" t="n"/>
      <c r="G212" s="189" t="n"/>
      <c r="H212" s="157" t="n"/>
      <c r="I212" s="158" t="n"/>
    </row>
    <row r="213">
      <c r="A213" s="10" t="n"/>
      <c r="B213" s="47" t="inlineStr">
        <is>
          <t>N/A</t>
        </is>
      </c>
      <c r="C213" s="47" t="inlineStr">
        <is>
          <t>N/A</t>
        </is>
      </c>
      <c r="D213" s="171" t="n">
        <v>0</v>
      </c>
      <c r="E213" s="53" t="inlineStr">
        <is>
          <t>CU YD</t>
        </is>
      </c>
      <c r="F213" s="2" t="n">
        <v>10</v>
      </c>
      <c r="G213" s="131">
        <f>SUM((D200)*(F200/100))+D200</f>
        <v/>
      </c>
      <c r="H213" s="4" t="n"/>
      <c r="I213" s="55">
        <f>SUM(G200*H200)</f>
        <v/>
      </c>
    </row>
    <row r="214">
      <c r="A214" s="75" t="inlineStr">
        <is>
          <t xml:space="preserve">REINFORCING </t>
        </is>
      </c>
      <c r="B214" s="49" t="inlineStr">
        <is>
          <t>N/A</t>
        </is>
      </c>
      <c r="C214" s="49" t="inlineStr">
        <is>
          <t>N/A</t>
        </is>
      </c>
      <c r="D214" s="149" t="n">
        <v>0</v>
      </c>
      <c r="E214" s="23" t="inlineStr">
        <is>
          <t>TON</t>
        </is>
      </c>
      <c r="F214" s="24" t="n">
        <v>7</v>
      </c>
      <c r="G214" s="149">
        <f>SUM((D201)*(F201/100))+D201</f>
        <v/>
      </c>
      <c r="H214" s="133" t="n"/>
      <c r="I214" s="56">
        <f>SUM(G201*H201)</f>
        <v/>
      </c>
    </row>
    <row customHeight="1" ht="16" r="215" s="69">
      <c r="A215" s="138" t="inlineStr">
        <is>
          <t xml:space="preserve">Metal Deck Slab </t>
        </is>
      </c>
      <c r="B215" s="204" t="n"/>
      <c r="C215" s="205" t="n"/>
      <c r="D215" s="181" t="n"/>
      <c r="E215" s="6" t="n"/>
      <c r="F215" s="6" t="n"/>
      <c r="G215" s="181" t="n"/>
      <c r="H215" s="7" t="n"/>
      <c r="I215" s="57" t="n"/>
    </row>
    <row customHeight="1" ht="16" r="216" s="69">
      <c r="A216" s="152" t="n"/>
      <c r="B216" s="47" t="inlineStr">
        <is>
          <t>N/A</t>
        </is>
      </c>
      <c r="C216" s="47" t="inlineStr">
        <is>
          <t>N/A</t>
        </is>
      </c>
      <c r="D216" s="171" t="n">
        <v>0</v>
      </c>
      <c r="E216" s="2" t="inlineStr">
        <is>
          <t>CUYD</t>
        </is>
      </c>
      <c r="F216" s="2" t="n">
        <v>10</v>
      </c>
      <c r="G216" s="131">
        <f>SUM((D203)*(F203/100))+D203</f>
        <v/>
      </c>
      <c r="H216" s="4" t="n"/>
      <c r="I216" s="55">
        <f>SUM(G203*H203)</f>
        <v/>
      </c>
    </row>
    <row customHeight="1" ht="16" r="217" s="69">
      <c r="A217" s="23" t="inlineStr">
        <is>
          <t xml:space="preserve">REINFORCING   </t>
        </is>
      </c>
      <c r="B217" s="49" t="inlineStr">
        <is>
          <t>N/A</t>
        </is>
      </c>
      <c r="C217" s="49" t="inlineStr">
        <is>
          <t>N/A</t>
        </is>
      </c>
      <c r="D217" s="149" t="n">
        <v>0</v>
      </c>
      <c r="E217" s="25" t="inlineStr">
        <is>
          <t>SQ FT</t>
        </is>
      </c>
      <c r="F217" s="25" t="n">
        <v>7</v>
      </c>
      <c r="G217" s="149">
        <f>SUM((D204)*(F204/100))+D204</f>
        <v/>
      </c>
      <c r="H217" s="102" t="n"/>
      <c r="I217" s="56">
        <f>SUM(G204*H204)</f>
        <v/>
      </c>
    </row>
    <row customHeight="1" ht="16" r="218" s="69">
      <c r="A218" s="11" t="inlineStr">
        <is>
          <t>Water stop</t>
        </is>
      </c>
      <c r="B218" s="47" t="inlineStr">
        <is>
          <t>N/A</t>
        </is>
      </c>
      <c r="C218" s="47" t="inlineStr">
        <is>
          <t>N/A</t>
        </is>
      </c>
      <c r="D218" s="173" t="n">
        <v>0</v>
      </c>
      <c r="E218" s="2" t="inlineStr">
        <is>
          <t>LF</t>
        </is>
      </c>
      <c r="F218" s="13" t="n">
        <v>10</v>
      </c>
      <c r="G218" s="131">
        <f>SUM((D205)*(F205/100))+D205</f>
        <v/>
      </c>
      <c r="H218" s="36" t="n"/>
      <c r="I218" s="58">
        <f>SUM(G205*H205)</f>
        <v/>
      </c>
    </row>
    <row customHeight="1" ht="16" r="219" s="69">
      <c r="A219" s="11" t="inlineStr">
        <is>
          <t>Embed Plate Cont Allowance.</t>
        </is>
      </c>
      <c r="B219" s="47" t="inlineStr">
        <is>
          <t>N/A</t>
        </is>
      </c>
      <c r="C219" s="47" t="inlineStr">
        <is>
          <t>N/A</t>
        </is>
      </c>
      <c r="D219" s="173" t="n">
        <v>0</v>
      </c>
      <c r="E219" s="2" t="inlineStr">
        <is>
          <t>CUYD</t>
        </is>
      </c>
      <c r="F219" s="2" t="n">
        <v>10</v>
      </c>
      <c r="G219" s="131">
        <f>SUM((D206)*(F206/100))+D206</f>
        <v/>
      </c>
      <c r="H219" s="4" t="n"/>
      <c r="I219" s="55">
        <f>SUM(G206*H206)</f>
        <v/>
      </c>
    </row>
    <row customHeight="1" ht="16" r="220" s="69">
      <c r="A220" s="11" t="inlineStr">
        <is>
          <t>Non-Shrink Grout</t>
        </is>
      </c>
      <c r="B220" s="47" t="inlineStr">
        <is>
          <t>N/A</t>
        </is>
      </c>
      <c r="C220" s="47" t="inlineStr">
        <is>
          <t>N/A</t>
        </is>
      </c>
      <c r="D220" s="173" t="n">
        <v>0</v>
      </c>
      <c r="E220" s="2" t="inlineStr">
        <is>
          <t>CUYD</t>
        </is>
      </c>
      <c r="F220" s="2" t="n">
        <v>10</v>
      </c>
      <c r="G220" s="131">
        <f>SUM((D207)*(F207/100))+D207</f>
        <v/>
      </c>
      <c r="H220" s="4" t="n"/>
      <c r="I220" s="55">
        <f>SUM(G207*H207)</f>
        <v/>
      </c>
    </row>
    <row customHeight="1" ht="16" r="221" s="69">
      <c r="A221" s="11" t="inlineStr">
        <is>
          <t xml:space="preserve">Thermal Break </t>
        </is>
      </c>
      <c r="B221" s="47" t="inlineStr">
        <is>
          <t>N/A</t>
        </is>
      </c>
      <c r="C221" s="47" t="inlineStr">
        <is>
          <t>N/A</t>
        </is>
      </c>
      <c r="D221" s="173" t="n">
        <v>0</v>
      </c>
      <c r="E221" s="2" t="inlineStr">
        <is>
          <t>LF</t>
        </is>
      </c>
      <c r="F221" s="13" t="n">
        <v>10</v>
      </c>
      <c r="G221" s="2">
        <f>SUM((D208)*(F208/100))+D208</f>
        <v/>
      </c>
      <c r="H221" s="36" t="n"/>
      <c r="I221" s="58">
        <f>SUM(G208*H208)</f>
        <v/>
      </c>
    </row>
    <row customHeight="1" ht="16" r="222" s="69">
      <c r="A222" s="11" t="inlineStr">
        <is>
          <t>Concrete Wall Edge Anlge  (Install only)</t>
        </is>
      </c>
      <c r="B222" s="47" t="inlineStr">
        <is>
          <t>N/A</t>
        </is>
      </c>
      <c r="C222" s="47" t="inlineStr">
        <is>
          <t>N/A</t>
        </is>
      </c>
      <c r="D222" s="173" t="n">
        <v>0</v>
      </c>
      <c r="E222" s="2" t="inlineStr">
        <is>
          <t>LF</t>
        </is>
      </c>
      <c r="F222" s="13" t="n">
        <v>10</v>
      </c>
      <c r="G222" s="2">
        <f>SUM((D209)*(F209/100))+D209</f>
        <v/>
      </c>
      <c r="H222" s="36" t="n"/>
      <c r="I222" s="58">
        <f>SUM(G209*H209)</f>
        <v/>
      </c>
    </row>
    <row customHeight="1" ht="16" r="223" s="69">
      <c r="A223" s="11" t="inlineStr">
        <is>
          <t>Dove Tail Slot</t>
        </is>
      </c>
      <c r="B223" s="47" t="inlineStr">
        <is>
          <t>N/A</t>
        </is>
      </c>
      <c r="C223" s="47" t="inlineStr">
        <is>
          <t>N/A</t>
        </is>
      </c>
      <c r="D223" s="173" t="n">
        <v>0</v>
      </c>
      <c r="E223" s="2" t="n"/>
      <c r="F223" s="13" t="n">
        <v>10</v>
      </c>
      <c r="G223" s="185">
        <f>SUM((E210)*(F210/100))+E210</f>
        <v/>
      </c>
      <c r="H223" s="36" t="n"/>
      <c r="I223" s="58">
        <f>SUM(G210*H210)</f>
        <v/>
      </c>
    </row>
    <row customHeight="1" ht="16" r="224" s="69">
      <c r="A224" s="11" t="inlineStr">
        <is>
          <t>Beam Pocket</t>
        </is>
      </c>
      <c r="B224" s="47" t="inlineStr">
        <is>
          <t>N/A</t>
        </is>
      </c>
      <c r="C224" s="47" t="inlineStr">
        <is>
          <t>N/A</t>
        </is>
      </c>
      <c r="D224" s="173" t="n">
        <v>0</v>
      </c>
      <c r="E224" s="2" t="n"/>
      <c r="F224" s="13" t="n">
        <v>10</v>
      </c>
      <c r="G224" s="185">
        <f>SUM((E211)*(F211/100))+E211</f>
        <v/>
      </c>
      <c r="H224" s="36" t="n"/>
      <c r="I224" s="58">
        <f>SUM(G211*H211)</f>
        <v/>
      </c>
    </row>
    <row customHeight="1" ht="16" r="225" s="69">
      <c r="A225" s="104" t="inlineStr">
        <is>
          <t>DRILLING</t>
        </is>
      </c>
      <c r="B225" s="47" t="inlineStr">
        <is>
          <t>N/A</t>
        </is>
      </c>
      <c r="C225" s="47" t="inlineStr">
        <is>
          <t>N/A</t>
        </is>
      </c>
      <c r="D225" s="173" t="n">
        <v>0</v>
      </c>
      <c r="E225" s="9" t="n"/>
      <c r="F225" s="9" t="n">
        <v>10</v>
      </c>
      <c r="G225" s="174">
        <f>SUM((D212)*(F212/100))+D212</f>
        <v/>
      </c>
      <c r="H225" s="36" t="n"/>
      <c r="I225" s="105">
        <f>SUM(G212*H212)</f>
        <v/>
      </c>
    </row>
    <row customHeight="1" ht="16" r="226" s="69">
      <c r="A226" s="104" t="inlineStr">
        <is>
          <t>EPOXY</t>
        </is>
      </c>
      <c r="B226" s="47" t="inlineStr">
        <is>
          <t>N/A</t>
        </is>
      </c>
      <c r="C226" s="47" t="inlineStr">
        <is>
          <t>N/A</t>
        </is>
      </c>
      <c r="D226" s="173" t="n">
        <v>0</v>
      </c>
      <c r="E226" s="9" t="n"/>
      <c r="F226" s="9" t="n">
        <v>10</v>
      </c>
      <c r="G226" s="174">
        <f>SUM((D213)*(F213/100))+D213</f>
        <v/>
      </c>
      <c r="H226" s="36" t="n"/>
      <c r="I226" s="105">
        <f>SUM(G213*H213)</f>
        <v/>
      </c>
    </row>
    <row customHeight="1" ht="16" r="227" s="69">
      <c r="A227" s="104" t="inlineStr">
        <is>
          <t>STUD RAILS ON 3RD FL</t>
        </is>
      </c>
      <c r="B227" s="47" t="inlineStr">
        <is>
          <t>N/A</t>
        </is>
      </c>
      <c r="C227" s="47" t="inlineStr">
        <is>
          <t>N/A</t>
        </is>
      </c>
      <c r="D227" s="173" t="n">
        <v>0</v>
      </c>
      <c r="E227" s="9" t="inlineStr">
        <is>
          <t>UNITS</t>
        </is>
      </c>
      <c r="F227" s="9" t="n">
        <v>10</v>
      </c>
      <c r="G227" s="174">
        <f>SUM((D214)*(F214/100))+D214</f>
        <v/>
      </c>
      <c r="H227" s="36" t="n"/>
      <c r="I227" s="105">
        <f>SUM(G214*H214)</f>
        <v/>
      </c>
    </row>
    <row customHeight="1" ht="16" r="228" s="69">
      <c r="A228" s="11" t="inlineStr">
        <is>
          <t>Curing Compound 3rd LEVEL</t>
        </is>
      </c>
      <c r="B228" s="47" t="n"/>
      <c r="C228" s="13" t="n"/>
      <c r="D228" s="173" t="n">
        <v>0</v>
      </c>
      <c r="E228" s="2" t="inlineStr">
        <is>
          <t>Sqft</t>
        </is>
      </c>
      <c r="F228" s="9" t="n">
        <v>10</v>
      </c>
      <c r="G228" s="131">
        <f>SUM((D215)*(F215/100))+D215</f>
        <v/>
      </c>
      <c r="H228" s="36" t="n"/>
      <c r="I228" s="105">
        <f>SUM(G215*H215)</f>
        <v/>
      </c>
    </row>
    <row customHeight="1" ht="16" r="229" s="69">
      <c r="A229" s="26" t="inlineStr">
        <is>
          <t>Structural Slab Shoring 3rdFloor Level Sqft</t>
        </is>
      </c>
      <c r="B229" s="47" t="n"/>
      <c r="C229" s="13" t="n"/>
      <c r="D229" s="173" t="n">
        <v>0</v>
      </c>
      <c r="E229" s="2" t="inlineStr">
        <is>
          <t>Sqft</t>
        </is>
      </c>
      <c r="F229" s="9" t="n">
        <v>10</v>
      </c>
      <c r="G229" s="131">
        <f>SUM((D216)*(F216/100))+D216</f>
        <v/>
      </c>
      <c r="H229" s="16" t="n"/>
      <c r="I229" s="60">
        <f>SUM(G216*H216)</f>
        <v/>
      </c>
    </row>
    <row customHeight="1" ht="17" r="230" s="69" thickBot="1">
      <c r="A230" s="11" t="inlineStr">
        <is>
          <t xml:space="preserve">Curing Compound S.M.D. </t>
        </is>
      </c>
      <c r="B230" s="47" t="inlineStr">
        <is>
          <t>N/A</t>
        </is>
      </c>
      <c r="C230" s="47" t="inlineStr">
        <is>
          <t>N/A</t>
        </is>
      </c>
      <c r="D230" s="173" t="n">
        <v>0</v>
      </c>
      <c r="E230" s="2" t="inlineStr">
        <is>
          <t>Sqft</t>
        </is>
      </c>
      <c r="F230" s="9" t="n">
        <v>10</v>
      </c>
      <c r="G230" s="131">
        <f>SUM((D217)*(F217/100))+D217</f>
        <v/>
      </c>
      <c r="H230" s="36" t="n"/>
      <c r="I230" s="105">
        <f>SUM(G217*H217)</f>
        <v/>
      </c>
    </row>
    <row customHeight="1" ht="19" r="231" s="69">
      <c r="A231" s="11" t="inlineStr">
        <is>
          <t>Gang Forms</t>
        </is>
      </c>
      <c r="B231" s="47" t="inlineStr">
        <is>
          <t>N/A</t>
        </is>
      </c>
      <c r="C231" s="47" t="inlineStr">
        <is>
          <t>N/A</t>
        </is>
      </c>
      <c r="D231" s="173" t="n">
        <v>0</v>
      </c>
      <c r="E231" s="2" t="n"/>
      <c r="F231" s="9" t="n">
        <v>10</v>
      </c>
      <c r="G231" s="131">
        <f>SUM((D218)*(F218/100))+D218</f>
        <v/>
      </c>
      <c r="H231" s="36" t="n"/>
      <c r="I231" s="105">
        <f>SUM(G218*H218)</f>
        <v/>
      </c>
    </row>
    <row customHeight="1" ht="15" r="232" s="69">
      <c r="A232" s="11" t="inlineStr">
        <is>
          <t>Reinforcement Installation Shop Drawings</t>
        </is>
      </c>
      <c r="B232" s="52" t="inlineStr">
        <is>
          <t>1 Set</t>
        </is>
      </c>
      <c r="C232" s="5" t="n"/>
      <c r="D232" s="173" t="n">
        <v>0</v>
      </c>
      <c r="E232" s="5" t="inlineStr">
        <is>
          <t>Per</t>
        </is>
      </c>
      <c r="F232" s="9" t="n"/>
      <c r="G232" s="131">
        <f>SUM((D219)*(F219/100))+D219</f>
        <v/>
      </c>
      <c r="H232" s="36" t="n"/>
      <c r="I232" s="58">
        <f>SUM(G219*H219)</f>
        <v/>
      </c>
    </row>
    <row customHeight="1" ht="15" r="233" s="69">
      <c r="A233" s="11" t="inlineStr">
        <is>
          <t>Off Road Forklift</t>
        </is>
      </c>
      <c r="B233" s="51" t="inlineStr">
        <is>
          <t>.5 Months</t>
        </is>
      </c>
      <c r="C233" s="9" t="n"/>
      <c r="D233" s="173" t="n">
        <v>0</v>
      </c>
      <c r="E233" s="9" t="inlineStr">
        <is>
          <t>Month</t>
        </is>
      </c>
      <c r="F233" s="9" t="n"/>
      <c r="G233" s="131">
        <f>SUM((D220)*(F220/100))+D220</f>
        <v/>
      </c>
      <c r="H233" s="36" t="n"/>
      <c r="I233" s="58">
        <f>SUM(G220*H220)</f>
        <v/>
      </c>
    </row>
    <row r="234">
      <c r="A234" s="11" t="inlineStr">
        <is>
          <t>Crane / Rigging</t>
        </is>
      </c>
      <c r="B234" s="51" t="inlineStr">
        <is>
          <t>0 Months</t>
        </is>
      </c>
      <c r="C234" s="47" t="inlineStr">
        <is>
          <t>N/A</t>
        </is>
      </c>
      <c r="D234" s="173" t="n">
        <v>0</v>
      </c>
      <c r="E234" s="9" t="inlineStr">
        <is>
          <t>Month</t>
        </is>
      </c>
      <c r="F234" s="9" t="n"/>
      <c r="G234" s="131">
        <f>SUM((D221)*(F221/100))+D221</f>
        <v/>
      </c>
      <c r="H234" s="36" t="n"/>
      <c r="I234" s="58">
        <f>SUM(G221*H221)</f>
        <v/>
      </c>
    </row>
    <row r="235">
      <c r="A235" s="11" t="inlineStr">
        <is>
          <t>Concrete Pump Footing</t>
        </is>
      </c>
      <c r="B235" s="51" t="inlineStr">
        <is>
          <t>Pumps</t>
        </is>
      </c>
      <c r="C235" s="47" t="inlineStr">
        <is>
          <t>N/A</t>
        </is>
      </c>
      <c r="D235" s="173" t="n">
        <v>0</v>
      </c>
      <c r="E235" s="9" t="inlineStr">
        <is>
          <t>Per</t>
        </is>
      </c>
      <c r="F235" s="18" t="n"/>
      <c r="G235" s="131">
        <f>SUM((D222)*(F222/100))+D222</f>
        <v/>
      </c>
      <c r="H235" s="36" t="n"/>
      <c r="I235" s="58">
        <f>SUM(G222*H222)</f>
        <v/>
      </c>
    </row>
    <row r="236">
      <c r="A236" s="11" t="inlineStr">
        <is>
          <t>Concrete Pump Wall</t>
        </is>
      </c>
      <c r="B236" s="51" t="inlineStr">
        <is>
          <t>Pumps</t>
        </is>
      </c>
      <c r="C236" s="9" t="n"/>
      <c r="D236" s="173" t="n">
        <v>0</v>
      </c>
      <c r="E236" s="9" t="inlineStr">
        <is>
          <t>Per</t>
        </is>
      </c>
      <c r="F236" s="18" t="n"/>
      <c r="G236" s="131">
        <f>SUM((D223)*(F223/100))+D223</f>
        <v/>
      </c>
      <c r="H236" s="36" t="n"/>
      <c r="I236" s="58">
        <f>SUM(G223*H223)</f>
        <v/>
      </c>
    </row>
    <row r="237">
      <c r="A237" s="27" t="inlineStr">
        <is>
          <t>Concrete Pump S.O.G</t>
        </is>
      </c>
      <c r="B237" s="51" t="inlineStr">
        <is>
          <t>Pumps</t>
        </is>
      </c>
      <c r="C237" s="47" t="inlineStr">
        <is>
          <t>N/A</t>
        </is>
      </c>
      <c r="D237" s="173" t="n">
        <v>0</v>
      </c>
      <c r="E237" s="9" t="inlineStr">
        <is>
          <t>Per</t>
        </is>
      </c>
      <c r="F237" s="19" t="n"/>
      <c r="G237" s="131">
        <f>SUM((D224)*(F224/100))+D224</f>
        <v/>
      </c>
      <c r="H237" s="37" t="n"/>
      <c r="I237" s="58">
        <f>SUM(G224*H224)</f>
        <v/>
      </c>
    </row>
    <row r="238">
      <c r="A238" s="28" t="inlineStr">
        <is>
          <t>Concrete Pump Columns/Piers/Elevator Pits</t>
        </is>
      </c>
      <c r="B238" s="51" t="inlineStr">
        <is>
          <t>Pumps</t>
        </is>
      </c>
      <c r="C238" s="47" t="inlineStr">
        <is>
          <t>N/A</t>
        </is>
      </c>
      <c r="D238" s="173" t="n">
        <v>0</v>
      </c>
      <c r="E238" s="9" t="inlineStr">
        <is>
          <t>Per</t>
        </is>
      </c>
      <c r="F238" s="15" t="n"/>
      <c r="G238" s="131">
        <f>SUM((D225)*(F225/100))+D225</f>
        <v/>
      </c>
      <c r="H238" s="17" t="n"/>
      <c r="I238" s="61">
        <f>SUM(G225*H225)</f>
        <v/>
      </c>
    </row>
    <row r="239">
      <c r="A239" s="27" t="inlineStr">
        <is>
          <t>Concrete Pump Structural Slab / Metal deck</t>
        </is>
      </c>
      <c r="B239" s="51" t="inlineStr">
        <is>
          <t>Pumps</t>
        </is>
      </c>
      <c r="C239" s="9" t="n"/>
      <c r="D239" s="173" t="n">
        <v>0</v>
      </c>
      <c r="E239" s="9" t="inlineStr">
        <is>
          <t>Per</t>
        </is>
      </c>
      <c r="F239" s="19" t="n"/>
      <c r="G239" s="131">
        <f>SUM((D226)*(F226/100))+D226</f>
        <v/>
      </c>
      <c r="H239" s="37" t="n"/>
      <c r="I239" s="58">
        <f>SUM(G226*H226)</f>
        <v/>
      </c>
    </row>
    <row r="240">
      <c r="A240" s="29" t="inlineStr">
        <is>
          <t>Total Yards / Total Tons / Total Per Yard</t>
        </is>
      </c>
      <c r="B240" s="267">
        <f>G185+G188+G191+G194+G197+G200+G203</f>
        <v/>
      </c>
      <c r="C240" s="46">
        <f>G186+G189+G192+G195+G198+G201+G204</f>
        <v/>
      </c>
      <c r="D240" s="46">
        <f>I230/B227</f>
        <v/>
      </c>
      <c r="E240" s="46" t="n"/>
      <c r="F240" s="20" t="n"/>
      <c r="G240" s="186" t="n"/>
      <c r="H240" s="38" t="n"/>
      <c r="I240" s="62">
        <f>SUM(G227*H227)</f>
        <v/>
      </c>
    </row>
    <row r="241">
      <c r="A241" s="30" t="inlineStr">
        <is>
          <t xml:space="preserve">Profit </t>
        </is>
      </c>
      <c r="B241" s="190" t="n">
        <v>0.1</v>
      </c>
      <c r="C241" s="9" t="n"/>
      <c r="D241" s="9" t="n"/>
      <c r="E241" s="9" t="n">
        <v>1</v>
      </c>
      <c r="F241" s="21" t="n">
        <v>0</v>
      </c>
      <c r="G241" s="191">
        <f>SUM((E228)*(F228/100))+E228</f>
        <v/>
      </c>
      <c r="H241" s="105">
        <f>SUM(I185:I227)*B228</f>
        <v/>
      </c>
      <c r="I241" s="58">
        <f>SUM(G228*H228)</f>
        <v/>
      </c>
    </row>
    <row r="242">
      <c r="A242" s="93" t="inlineStr">
        <is>
          <t>Additional Cost</t>
        </is>
      </c>
      <c r="B242" s="93" t="n">
        <v>1</v>
      </c>
      <c r="C242" s="94" t="n">
        <v>1</v>
      </c>
      <c r="D242" s="175" t="n"/>
      <c r="E242" s="94" t="n">
        <v>1</v>
      </c>
      <c r="F242" s="95" t="n">
        <v>0</v>
      </c>
      <c r="G242" s="187">
        <f>SUM((E229)*(F229/100))+E229</f>
        <v/>
      </c>
      <c r="H242" s="96" t="n">
        <v>0</v>
      </c>
      <c r="I242" s="97">
        <f>SUM(G229*H229)</f>
        <v/>
      </c>
    </row>
    <row r="243">
      <c r="F243" s="86" t="n"/>
      <c r="G243" s="188" t="n"/>
      <c r="I243" s="45">
        <f>SUM(I185:I229)</f>
        <v/>
      </c>
    </row>
    <row r="244">
      <c r="A244" s="218" t="inlineStr">
        <is>
          <t>4TH  LEVEL</t>
        </is>
      </c>
    </row>
    <row r="245">
      <c r="A245" s="146" t="inlineStr">
        <is>
          <t>WALLS FROM 4TH LEVEL TO MAIN ROOF</t>
        </is>
      </c>
      <c r="B245" s="147" t="n"/>
      <c r="C245" s="141" t="n"/>
      <c r="D245" s="199" t="n"/>
      <c r="E245" s="206" t="n"/>
      <c r="F245" s="6" t="n"/>
      <c r="G245" s="181" t="n"/>
      <c r="H245" s="7" t="n"/>
      <c r="I245" s="7" t="n"/>
    </row>
    <row r="246">
      <c r="A246" s="87" t="n"/>
      <c r="B246" s="47" t="inlineStr">
        <is>
          <t>N/A</t>
        </is>
      </c>
      <c r="C246" s="47" t="inlineStr">
        <is>
          <t>N/A</t>
        </is>
      </c>
      <c r="D246" s="171" t="n">
        <v>0</v>
      </c>
      <c r="E246" s="53" t="inlineStr">
        <is>
          <t>CU YD</t>
        </is>
      </c>
      <c r="F246" s="4" t="n">
        <v>10</v>
      </c>
      <c r="G246" s="131">
        <f>SUM((D233)*(F233/100))+D233</f>
        <v/>
      </c>
      <c r="H246" s="4" t="n"/>
      <c r="I246" s="55">
        <f>SUM(G233*H233)</f>
        <v/>
      </c>
    </row>
    <row r="247">
      <c r="A247" s="75" t="inlineStr">
        <is>
          <t xml:space="preserve">REINFORCING </t>
        </is>
      </c>
      <c r="B247" s="49" t="inlineStr">
        <is>
          <t>N/A</t>
        </is>
      </c>
      <c r="C247" s="49" t="inlineStr">
        <is>
          <t>N/A</t>
        </is>
      </c>
      <c r="D247" s="149" t="n">
        <v>0</v>
      </c>
      <c r="E247" s="23" t="inlineStr">
        <is>
          <t>TON</t>
        </is>
      </c>
      <c r="F247" s="24" t="n">
        <v>8</v>
      </c>
      <c r="G247" s="149">
        <f>SUM((D234)*(F234/100))+D234</f>
        <v/>
      </c>
      <c r="H247" s="133" t="n"/>
      <c r="I247" s="56">
        <f>SUM(G234*H234)</f>
        <v/>
      </c>
    </row>
    <row r="248">
      <c r="A248" s="146" t="inlineStr">
        <is>
          <t>COLUMNS TO 3RD LEVEL</t>
        </is>
      </c>
      <c r="B248" s="147" t="n"/>
      <c r="C248" s="148" t="n"/>
      <c r="D248" s="199" t="n"/>
      <c r="E248" s="206" t="n"/>
      <c r="F248" s="7" t="n"/>
      <c r="G248" s="181" t="n"/>
      <c r="H248" s="7" t="n"/>
      <c r="I248" s="7" t="n"/>
    </row>
    <row r="249">
      <c r="A249" s="87" t="n"/>
      <c r="B249" s="47" t="inlineStr">
        <is>
          <t>N/A</t>
        </is>
      </c>
      <c r="C249" s="47" t="inlineStr">
        <is>
          <t>N/A</t>
        </is>
      </c>
      <c r="D249" s="172" t="n">
        <v>0</v>
      </c>
      <c r="E249" s="53" t="inlineStr">
        <is>
          <t>CU YD</t>
        </is>
      </c>
      <c r="F249" s="87" t="n">
        <v>10</v>
      </c>
      <c r="G249" s="131">
        <f>SUM((D236)*(F236/100))+D236</f>
        <v/>
      </c>
      <c r="H249" s="4" t="n"/>
      <c r="I249" s="55">
        <f>SUM(G236*H236)</f>
        <v/>
      </c>
    </row>
    <row customHeight="1" ht="16" r="250" s="69">
      <c r="A250" s="75" t="inlineStr">
        <is>
          <t xml:space="preserve">REINFORCING </t>
        </is>
      </c>
      <c r="B250" s="49" t="inlineStr">
        <is>
          <t>N/A</t>
        </is>
      </c>
      <c r="C250" s="49" t="inlineStr">
        <is>
          <t>N/A</t>
        </is>
      </c>
      <c r="D250" s="149" t="n">
        <v>0</v>
      </c>
      <c r="E250" s="75" t="inlineStr">
        <is>
          <t>TON</t>
        </is>
      </c>
      <c r="F250" s="101" t="n">
        <v>8</v>
      </c>
      <c r="G250" s="149">
        <f>SUM((D237)*(F237/100))+D237</f>
        <v/>
      </c>
      <c r="H250" s="133" t="n"/>
      <c r="I250" s="56">
        <f>SUM(G237*H237)</f>
        <v/>
      </c>
    </row>
    <row customHeight="1" ht="16" r="251" s="69">
      <c r="A251" s="138" t="inlineStr">
        <is>
          <t>BEAMS ON 4TH  FL</t>
        </is>
      </c>
      <c r="B251" s="139" t="n"/>
      <c r="C251" s="206" t="n"/>
      <c r="D251" s="199" t="n"/>
      <c r="E251" s="206" t="n"/>
      <c r="F251" s="6" t="n"/>
      <c r="G251" s="181" t="n"/>
      <c r="H251" s="7" t="n"/>
      <c r="I251" s="57" t="n"/>
    </row>
    <row r="252">
      <c r="A252" s="87" t="n"/>
      <c r="B252" s="47" t="inlineStr">
        <is>
          <t>N/A</t>
        </is>
      </c>
      <c r="C252" s="47" t="inlineStr">
        <is>
          <t>N/A</t>
        </is>
      </c>
      <c r="D252" s="171" t="n">
        <v>0</v>
      </c>
      <c r="E252" s="2" t="inlineStr">
        <is>
          <t>CUYD</t>
        </is>
      </c>
      <c r="F252" s="2" t="n">
        <v>10</v>
      </c>
      <c r="G252" s="131">
        <f>SUM((D239)*(F239/100))+D239</f>
        <v/>
      </c>
      <c r="H252" s="4" t="n"/>
      <c r="I252" s="55">
        <f>SUM(G239*H239)</f>
        <v/>
      </c>
    </row>
    <row customHeight="1" ht="16" r="253" s="69">
      <c r="A253" s="23" t="inlineStr">
        <is>
          <t xml:space="preserve">REINFORCING      </t>
        </is>
      </c>
      <c r="B253" s="49" t="inlineStr">
        <is>
          <t>N/A</t>
        </is>
      </c>
      <c r="C253" s="49" t="inlineStr">
        <is>
          <t>N/A</t>
        </is>
      </c>
      <c r="D253" s="149" t="n">
        <v>0</v>
      </c>
      <c r="E253" s="25" t="inlineStr">
        <is>
          <t>TON</t>
        </is>
      </c>
      <c r="F253" s="25" t="n">
        <v>10</v>
      </c>
      <c r="G253" s="149">
        <f>SUM((D240)*(F240/100))+D240</f>
        <v/>
      </c>
      <c r="H253" s="133" t="n"/>
      <c r="I253" s="56">
        <f>SUM(G240*H240)</f>
        <v/>
      </c>
    </row>
    <row customHeight="1" ht="16" r="254" s="69">
      <c r="A254" s="121" t="inlineStr">
        <is>
          <t xml:space="preserve">DROP PANELS </t>
        </is>
      </c>
      <c r="B254" s="50" t="n"/>
      <c r="D254" s="178" t="n"/>
      <c r="F254" s="6" t="n"/>
      <c r="G254" s="181" t="n"/>
      <c r="H254" s="7" t="n"/>
      <c r="I254" s="57" t="n"/>
    </row>
    <row customHeight="1" ht="16" r="255" s="69">
      <c r="A255" s="10" t="inlineStr">
        <is>
          <t xml:space="preserve">DROP PANELS </t>
        </is>
      </c>
      <c r="B255" s="47" t="inlineStr">
        <is>
          <t>N/A</t>
        </is>
      </c>
      <c r="C255" s="47" t="inlineStr">
        <is>
          <t>N/A</t>
        </is>
      </c>
      <c r="D255" s="171" t="n">
        <v>0</v>
      </c>
      <c r="E255" s="2" t="inlineStr">
        <is>
          <t>CUYD</t>
        </is>
      </c>
      <c r="F255" s="2" t="n">
        <v>10</v>
      </c>
      <c r="G255" s="131">
        <f>SUM((D242)*(F242/100))+D242</f>
        <v/>
      </c>
      <c r="H255" s="4" t="n"/>
      <c r="I255" s="55">
        <f>SUM(G242*H242)</f>
        <v/>
      </c>
    </row>
    <row customHeight="1" ht="16" r="256" s="69">
      <c r="A256" s="23" t="inlineStr">
        <is>
          <t xml:space="preserve">REINFORCING      </t>
        </is>
      </c>
      <c r="B256" s="49" t="inlineStr">
        <is>
          <t>N/A</t>
        </is>
      </c>
      <c r="C256" s="49" t="inlineStr">
        <is>
          <t>N/A</t>
        </is>
      </c>
      <c r="D256" s="149" t="n">
        <v>0</v>
      </c>
      <c r="E256" s="25" t="inlineStr">
        <is>
          <t>TON</t>
        </is>
      </c>
      <c r="F256" s="25" t="n">
        <v>10</v>
      </c>
      <c r="G256" s="149">
        <f>SUM((D243)*(F243/100))+D243</f>
        <v/>
      </c>
      <c r="H256" s="133" t="n"/>
      <c r="I256" s="56">
        <f>SUM(G243*H243)</f>
        <v/>
      </c>
    </row>
    <row customHeight="1" ht="16" r="257" s="69">
      <c r="A257" s="121" t="inlineStr">
        <is>
          <t>SLAB STEP</t>
        </is>
      </c>
      <c r="B257" s="50" t="n"/>
      <c r="D257" s="178" t="n"/>
      <c r="F257" s="85" t="n"/>
      <c r="G257" s="179" t="n"/>
      <c r="H257" s="86" t="n"/>
      <c r="I257" s="114" t="n"/>
    </row>
    <row customHeight="1" ht="16" r="258" s="69">
      <c r="A258" s="10" t="n"/>
      <c r="B258" s="47" t="inlineStr">
        <is>
          <t>N/A</t>
        </is>
      </c>
      <c r="C258" s="47" t="inlineStr">
        <is>
          <t>N/A</t>
        </is>
      </c>
      <c r="D258" s="171" t="n">
        <v>0</v>
      </c>
      <c r="E258" s="2" t="inlineStr">
        <is>
          <t>CUYD</t>
        </is>
      </c>
      <c r="F258" s="2" t="n">
        <v>10</v>
      </c>
      <c r="G258" s="131">
        <f>SUM((D245)*(F245/100))+D245</f>
        <v/>
      </c>
      <c r="H258" s="4" t="n"/>
      <c r="I258" s="55">
        <f>SUM(G245*H245)</f>
        <v/>
      </c>
    </row>
    <row customHeight="1" ht="16" r="259" s="69">
      <c r="A259" s="23" t="inlineStr">
        <is>
          <t xml:space="preserve">REINFORCING   </t>
        </is>
      </c>
      <c r="B259" s="49" t="inlineStr">
        <is>
          <t>N/A</t>
        </is>
      </c>
      <c r="C259" s="49" t="inlineStr">
        <is>
          <t>N/A</t>
        </is>
      </c>
      <c r="D259" s="149" t="n">
        <v>0</v>
      </c>
      <c r="E259" s="25" t="inlineStr">
        <is>
          <t>TON</t>
        </is>
      </c>
      <c r="F259" s="25" t="n">
        <v>10</v>
      </c>
      <c r="G259" s="149">
        <f>SUM((D246)*(F246/100))+D246</f>
        <v/>
      </c>
      <c r="H259" s="133" t="n"/>
      <c r="I259" s="56">
        <f>SUM(G246*H246)</f>
        <v/>
      </c>
    </row>
    <row r="260">
      <c r="A260" s="154" t="inlineStr">
        <is>
          <t>STRUCTURAL SLAB ON 4TH LEVEL</t>
        </is>
      </c>
      <c r="B260" s="139" t="n"/>
      <c r="C260" s="206" t="n"/>
      <c r="D260" s="199" t="n"/>
      <c r="E260" s="200" t="n"/>
      <c r="F260" s="156" t="n"/>
      <c r="G260" s="189" t="n"/>
      <c r="H260" s="157" t="n"/>
      <c r="I260" s="158" t="n"/>
    </row>
    <row r="261">
      <c r="A261" s="10" t="n"/>
      <c r="B261" s="47" t="inlineStr">
        <is>
          <t>N/A</t>
        </is>
      </c>
      <c r="C261" s="47" t="inlineStr">
        <is>
          <t>N/A</t>
        </is>
      </c>
      <c r="D261" s="171" t="n">
        <v>0</v>
      </c>
      <c r="E261" s="53" t="inlineStr">
        <is>
          <t>CU YD</t>
        </is>
      </c>
      <c r="F261" s="2" t="n">
        <v>10</v>
      </c>
      <c r="G261" s="131">
        <f>SUM((D248)*(F248/100))+D248</f>
        <v/>
      </c>
      <c r="H261" s="4" t="n"/>
      <c r="I261" s="55">
        <f>SUM(G248*H248)</f>
        <v/>
      </c>
    </row>
    <row r="262">
      <c r="A262" s="75" t="inlineStr">
        <is>
          <t xml:space="preserve">REINFORCING </t>
        </is>
      </c>
      <c r="B262" s="49" t="inlineStr">
        <is>
          <t>N/A</t>
        </is>
      </c>
      <c r="C262" s="49" t="inlineStr">
        <is>
          <t>N/A</t>
        </is>
      </c>
      <c r="D262" s="149" t="n">
        <v>0</v>
      </c>
      <c r="E262" s="23" t="inlineStr">
        <is>
          <t>TON</t>
        </is>
      </c>
      <c r="F262" s="24" t="n">
        <v>7</v>
      </c>
      <c r="G262" s="149">
        <f>SUM((D249)*(F249/100))+D249</f>
        <v/>
      </c>
      <c r="H262" s="133" t="n"/>
      <c r="I262" s="56">
        <f>SUM(G249*H249)</f>
        <v/>
      </c>
    </row>
    <row customHeight="1" ht="16" r="263" s="69">
      <c r="A263" s="138" t="inlineStr">
        <is>
          <t xml:space="preserve">Metal Deck Slab </t>
        </is>
      </c>
      <c r="B263" s="204" t="n"/>
      <c r="C263" s="205" t="n"/>
      <c r="D263" s="181" t="n"/>
      <c r="E263" s="6" t="n"/>
      <c r="F263" s="6" t="n"/>
      <c r="G263" s="181" t="n"/>
      <c r="H263" s="7" t="n"/>
      <c r="I263" s="57" t="n"/>
    </row>
    <row customHeight="1" ht="16" r="264" s="69">
      <c r="A264" s="152" t="n"/>
      <c r="B264" s="47" t="inlineStr">
        <is>
          <t>N/A</t>
        </is>
      </c>
      <c r="C264" s="47" t="inlineStr">
        <is>
          <t>N/A</t>
        </is>
      </c>
      <c r="D264" s="171" t="n">
        <v>0</v>
      </c>
      <c r="E264" s="2" t="inlineStr">
        <is>
          <t>CUYD</t>
        </is>
      </c>
      <c r="F264" s="2" t="n">
        <v>10</v>
      </c>
      <c r="G264" s="131">
        <f>SUM((D251)*(F251/100))+D251</f>
        <v/>
      </c>
      <c r="H264" s="4" t="n"/>
      <c r="I264" s="55">
        <f>SUM(G251*H251)</f>
        <v/>
      </c>
    </row>
    <row customHeight="1" ht="16" r="265" s="69">
      <c r="A265" s="23" t="inlineStr">
        <is>
          <t xml:space="preserve">REINFORCING   </t>
        </is>
      </c>
      <c r="B265" s="49" t="inlineStr">
        <is>
          <t>N/A</t>
        </is>
      </c>
      <c r="C265" s="49" t="inlineStr">
        <is>
          <t>N/A</t>
        </is>
      </c>
      <c r="D265" s="149" t="n">
        <v>0</v>
      </c>
      <c r="E265" s="25" t="inlineStr">
        <is>
          <t>SQ FT</t>
        </is>
      </c>
      <c r="F265" s="25" t="n">
        <v>7</v>
      </c>
      <c r="G265" s="149">
        <f>SUM((D252)*(F252/100))+D252</f>
        <v/>
      </c>
      <c r="H265" s="102" t="n"/>
      <c r="I265" s="56">
        <f>SUM(G252*H252)</f>
        <v/>
      </c>
    </row>
    <row customHeight="1" ht="16" r="266" s="69">
      <c r="A266" s="11" t="inlineStr">
        <is>
          <t>Water stop</t>
        </is>
      </c>
      <c r="B266" s="47" t="inlineStr">
        <is>
          <t>N/A</t>
        </is>
      </c>
      <c r="C266" s="47" t="inlineStr">
        <is>
          <t>N/A</t>
        </is>
      </c>
      <c r="D266" s="173" t="n">
        <v>0</v>
      </c>
      <c r="E266" s="2" t="inlineStr">
        <is>
          <t>LF</t>
        </is>
      </c>
      <c r="F266" s="13" t="n">
        <v>10</v>
      </c>
      <c r="G266" s="131">
        <f>SUM((D253)*(F253/100))+D253</f>
        <v/>
      </c>
      <c r="H266" s="36" t="n"/>
      <c r="I266" s="58">
        <f>SUM(G253*H253)</f>
        <v/>
      </c>
    </row>
    <row customHeight="1" ht="16" r="267" s="69">
      <c r="A267" s="11" t="inlineStr">
        <is>
          <t>Embed Plate Cont Allowance.</t>
        </is>
      </c>
      <c r="B267" s="47" t="inlineStr">
        <is>
          <t>N/A</t>
        </is>
      </c>
      <c r="C267" s="47" t="inlineStr">
        <is>
          <t>N/A</t>
        </is>
      </c>
      <c r="D267" s="173" t="n">
        <v>0</v>
      </c>
      <c r="E267" s="2" t="inlineStr">
        <is>
          <t>CUYD</t>
        </is>
      </c>
      <c r="F267" s="2" t="n">
        <v>10</v>
      </c>
      <c r="G267" s="131">
        <f>SUM((D254)*(F254/100))+D254</f>
        <v/>
      </c>
      <c r="H267" s="4" t="n"/>
      <c r="I267" s="55">
        <f>SUM(G254*H254)</f>
        <v/>
      </c>
    </row>
    <row customHeight="1" ht="16" r="268" s="69">
      <c r="A268" s="11" t="inlineStr">
        <is>
          <t>Non-Shrink Grout</t>
        </is>
      </c>
      <c r="B268" s="47" t="inlineStr">
        <is>
          <t>N/A</t>
        </is>
      </c>
      <c r="C268" s="47" t="inlineStr">
        <is>
          <t>N/A</t>
        </is>
      </c>
      <c r="D268" s="173" t="n">
        <v>0</v>
      </c>
      <c r="E268" s="2" t="inlineStr">
        <is>
          <t>CUYD</t>
        </is>
      </c>
      <c r="F268" s="2" t="n">
        <v>10</v>
      </c>
      <c r="G268" s="131">
        <f>SUM((D255)*(F255/100))+D255</f>
        <v/>
      </c>
      <c r="H268" s="4" t="n"/>
      <c r="I268" s="55">
        <f>SUM(G255*H255)</f>
        <v/>
      </c>
    </row>
    <row customHeight="1" ht="16" r="269" s="69">
      <c r="A269" s="11" t="inlineStr">
        <is>
          <t xml:space="preserve">Thermal Break </t>
        </is>
      </c>
      <c r="B269" s="47" t="inlineStr">
        <is>
          <t>N/A</t>
        </is>
      </c>
      <c r="C269" s="47" t="inlineStr">
        <is>
          <t>N/A</t>
        </is>
      </c>
      <c r="D269" s="173" t="n">
        <v>0</v>
      </c>
      <c r="E269" s="2" t="inlineStr">
        <is>
          <t>LF</t>
        </is>
      </c>
      <c r="F269" s="13" t="n">
        <v>10</v>
      </c>
      <c r="G269" s="2">
        <f>SUM((D256)*(F256/100))+D256</f>
        <v/>
      </c>
      <c r="H269" s="36" t="n"/>
      <c r="I269" s="58">
        <f>SUM(G256*H256)</f>
        <v/>
      </c>
    </row>
    <row customHeight="1" ht="16" r="270" s="69">
      <c r="A270" s="11" t="inlineStr">
        <is>
          <t>Concrete Wall Edge Angle (Install only)</t>
        </is>
      </c>
      <c r="B270" s="47" t="inlineStr">
        <is>
          <t>N/A</t>
        </is>
      </c>
      <c r="C270" s="47" t="inlineStr">
        <is>
          <t>N/A</t>
        </is>
      </c>
      <c r="D270" s="173" t="n">
        <v>0</v>
      </c>
      <c r="E270" s="2" t="inlineStr">
        <is>
          <t>LF</t>
        </is>
      </c>
      <c r="F270" s="13" t="n">
        <v>10</v>
      </c>
      <c r="G270" s="2">
        <f>SUM((D257)*(F257/100))+D257</f>
        <v/>
      </c>
      <c r="H270" s="36" t="n"/>
      <c r="I270" s="58">
        <f>SUM(G257*H257)</f>
        <v/>
      </c>
    </row>
    <row customHeight="1" ht="16" r="271" s="69">
      <c r="A271" s="11" t="inlineStr">
        <is>
          <t>Dove Tail Slot</t>
        </is>
      </c>
      <c r="B271" s="47" t="inlineStr">
        <is>
          <t>N/A</t>
        </is>
      </c>
      <c r="C271" s="47" t="inlineStr">
        <is>
          <t>N/A</t>
        </is>
      </c>
      <c r="D271" s="173" t="n">
        <v>0</v>
      </c>
      <c r="E271" s="2" t="n"/>
      <c r="F271" s="13" t="n">
        <v>10</v>
      </c>
      <c r="G271" s="185">
        <f>SUM((E258)*(F258/100))+E258</f>
        <v/>
      </c>
      <c r="H271" s="36" t="n"/>
      <c r="I271" s="58">
        <f>SUM(G258*H258)</f>
        <v/>
      </c>
    </row>
    <row customHeight="1" ht="16" r="272" s="69">
      <c r="A272" s="11" t="inlineStr">
        <is>
          <t>Beam Pocket</t>
        </is>
      </c>
      <c r="B272" s="47" t="inlineStr">
        <is>
          <t>N/A</t>
        </is>
      </c>
      <c r="C272" s="47" t="inlineStr">
        <is>
          <t>N/A</t>
        </is>
      </c>
      <c r="D272" s="173" t="n">
        <v>0</v>
      </c>
      <c r="E272" s="2" t="n"/>
      <c r="F272" s="13" t="n">
        <v>10</v>
      </c>
      <c r="G272" s="185">
        <f>SUM((E259)*(F259/100))+E259</f>
        <v/>
      </c>
      <c r="H272" s="36" t="n"/>
      <c r="I272" s="58">
        <f>SUM(G259*H259)</f>
        <v/>
      </c>
    </row>
    <row customHeight="1" ht="16" r="273" s="69">
      <c r="A273" s="104" t="inlineStr">
        <is>
          <t>DRILLING</t>
        </is>
      </c>
      <c r="B273" s="47" t="inlineStr">
        <is>
          <t>N/A</t>
        </is>
      </c>
      <c r="C273" s="47" t="inlineStr">
        <is>
          <t>N/A</t>
        </is>
      </c>
      <c r="D273" s="173" t="n">
        <v>0</v>
      </c>
      <c r="E273" s="9" t="n"/>
      <c r="F273" s="9" t="n">
        <v>10</v>
      </c>
      <c r="G273" s="174">
        <f>SUM((D260)*(F260/100))+D260</f>
        <v/>
      </c>
      <c r="H273" s="36" t="n"/>
      <c r="I273" s="105">
        <f>SUM(G260*H260)</f>
        <v/>
      </c>
    </row>
    <row customHeight="1" ht="16" r="274" s="69">
      <c r="A274" s="104" t="inlineStr">
        <is>
          <t>EPOXY</t>
        </is>
      </c>
      <c r="B274" s="47" t="inlineStr">
        <is>
          <t>N/A</t>
        </is>
      </c>
      <c r="C274" s="47" t="inlineStr">
        <is>
          <t>N/A</t>
        </is>
      </c>
      <c r="D274" s="173" t="n">
        <v>0</v>
      </c>
      <c r="E274" s="9" t="n"/>
      <c r="F274" s="9" t="n">
        <v>10</v>
      </c>
      <c r="G274" s="174">
        <f>SUM((D261)*(F261/100))+D261</f>
        <v/>
      </c>
      <c r="H274" s="36" t="n"/>
      <c r="I274" s="105">
        <f>SUM(G261*H261)</f>
        <v/>
      </c>
    </row>
    <row customHeight="1" ht="16" r="275" s="69">
      <c r="A275" s="104" t="inlineStr">
        <is>
          <t>STUD RAILS ON 3RD FL</t>
        </is>
      </c>
      <c r="B275" s="47" t="inlineStr">
        <is>
          <t>N/A</t>
        </is>
      </c>
      <c r="C275" s="47" t="inlineStr">
        <is>
          <t>N/A</t>
        </is>
      </c>
      <c r="D275" s="173" t="n">
        <v>0</v>
      </c>
      <c r="E275" s="9" t="inlineStr">
        <is>
          <t>UNITS</t>
        </is>
      </c>
      <c r="F275" s="9" t="n">
        <v>10</v>
      </c>
      <c r="G275" s="174">
        <f>SUM((D262)*(F262/100))+D262</f>
        <v/>
      </c>
      <c r="H275" s="36" t="n"/>
      <c r="I275" s="105">
        <f>SUM(G262*H262)</f>
        <v/>
      </c>
    </row>
    <row customHeight="1" ht="16" r="276" s="69">
      <c r="A276" s="11" t="inlineStr">
        <is>
          <t>Curing Compound 4TH LEVEL</t>
        </is>
      </c>
      <c r="B276" s="47" t="n"/>
      <c r="C276" s="13" t="n"/>
      <c r="D276" s="173" t="n">
        <v>0</v>
      </c>
      <c r="E276" s="2" t="inlineStr">
        <is>
          <t>Sqft</t>
        </is>
      </c>
      <c r="F276" s="9" t="n">
        <v>10</v>
      </c>
      <c r="G276" s="131">
        <f>SUM((D263)*(F263/100))+D263</f>
        <v/>
      </c>
      <c r="H276" s="36" t="n"/>
      <c r="I276" s="105">
        <f>SUM(G263*H263)</f>
        <v/>
      </c>
    </row>
    <row customHeight="1" ht="16" r="277" s="69">
      <c r="A277" s="26" t="inlineStr">
        <is>
          <t>Structural Slab Shoring 4TH Floor Level Sqft</t>
        </is>
      </c>
      <c r="B277" s="47" t="n"/>
      <c r="C277" s="13" t="n"/>
      <c r="D277" s="173" t="n">
        <v>0</v>
      </c>
      <c r="E277" s="2" t="inlineStr">
        <is>
          <t>Sqft</t>
        </is>
      </c>
      <c r="F277" s="9" t="n">
        <v>10</v>
      </c>
      <c r="G277" s="131">
        <f>SUM((D264)*(F264/100))+D264</f>
        <v/>
      </c>
      <c r="H277" s="16" t="n"/>
      <c r="I277" s="60">
        <f>SUM(G264*H264)</f>
        <v/>
      </c>
    </row>
    <row customHeight="1" ht="17" r="278" s="69" thickBot="1">
      <c r="A278" s="11" t="inlineStr">
        <is>
          <t xml:space="preserve">Curing Compound S.M.D. </t>
        </is>
      </c>
      <c r="B278" s="47" t="inlineStr">
        <is>
          <t>N/A</t>
        </is>
      </c>
      <c r="C278" s="47" t="inlineStr">
        <is>
          <t>N/A</t>
        </is>
      </c>
      <c r="D278" s="173" t="n">
        <v>0</v>
      </c>
      <c r="E278" s="2" t="inlineStr">
        <is>
          <t>Sqft</t>
        </is>
      </c>
      <c r="F278" s="9" t="n">
        <v>10</v>
      </c>
      <c r="G278" s="131">
        <f>SUM((D265)*(F265/100))+D265</f>
        <v/>
      </c>
      <c r="H278" s="36" t="n"/>
      <c r="I278" s="105">
        <f>SUM(G265*H265)</f>
        <v/>
      </c>
    </row>
    <row customHeight="1" ht="19" r="279" s="69">
      <c r="A279" s="11" t="inlineStr">
        <is>
          <t>Gang Forms</t>
        </is>
      </c>
      <c r="B279" s="47" t="inlineStr">
        <is>
          <t>N/A</t>
        </is>
      </c>
      <c r="C279" s="47" t="inlineStr">
        <is>
          <t>N/A</t>
        </is>
      </c>
      <c r="D279" s="173" t="n">
        <v>0</v>
      </c>
      <c r="E279" s="2" t="n"/>
      <c r="F279" s="9" t="n">
        <v>10</v>
      </c>
      <c r="G279" s="131">
        <f>SUM((D266)*(F266/100))+D266</f>
        <v/>
      </c>
      <c r="H279" s="36" t="n"/>
      <c r="I279" s="105">
        <f>SUM(G266*H266)</f>
        <v/>
      </c>
    </row>
    <row customHeight="1" ht="15" r="280" s="69">
      <c r="A280" s="11" t="inlineStr">
        <is>
          <t>Reinforcement Installation Shop Drawings</t>
        </is>
      </c>
      <c r="B280" s="52" t="inlineStr">
        <is>
          <t>1 Set</t>
        </is>
      </c>
      <c r="C280" s="5" t="n"/>
      <c r="D280" s="173" t="n">
        <v>0</v>
      </c>
      <c r="E280" s="5" t="inlineStr">
        <is>
          <t>Per</t>
        </is>
      </c>
      <c r="F280" s="9" t="n"/>
      <c r="G280" s="131">
        <f>SUM((D267)*(F267/100))+D267</f>
        <v/>
      </c>
      <c r="H280" s="36" t="n"/>
      <c r="I280" s="58">
        <f>SUM(G267*H267)</f>
        <v/>
      </c>
    </row>
    <row customHeight="1" ht="15" r="281" s="69">
      <c r="A281" s="11" t="inlineStr">
        <is>
          <t>Off Road Forklift</t>
        </is>
      </c>
      <c r="B281" s="51" t="inlineStr">
        <is>
          <t>.5 Months</t>
        </is>
      </c>
      <c r="C281" s="9" t="n"/>
      <c r="D281" s="173" t="n">
        <v>0</v>
      </c>
      <c r="E281" s="9" t="inlineStr">
        <is>
          <t>Month</t>
        </is>
      </c>
      <c r="F281" s="9" t="n"/>
      <c r="G281" s="131">
        <f>SUM((D268)*(F268/100))+D268</f>
        <v/>
      </c>
      <c r="H281" s="36" t="n"/>
      <c r="I281" s="58">
        <f>SUM(G268*H268)</f>
        <v/>
      </c>
    </row>
    <row r="282">
      <c r="A282" s="11" t="inlineStr">
        <is>
          <t>Crane / Rigging</t>
        </is>
      </c>
      <c r="B282" s="51" t="inlineStr">
        <is>
          <t>.5 Months</t>
        </is>
      </c>
      <c r="C282" s="47" t="n"/>
      <c r="D282" s="173" t="n">
        <v>0</v>
      </c>
      <c r="E282" s="9" t="inlineStr">
        <is>
          <t>Month</t>
        </is>
      </c>
      <c r="F282" s="9" t="n"/>
      <c r="G282" s="131">
        <f>SUM((D269)*(F269/100))+D269</f>
        <v/>
      </c>
      <c r="H282" s="36" t="n"/>
      <c r="I282" s="58">
        <f>SUM(G269*H269)</f>
        <v/>
      </c>
    </row>
    <row r="283">
      <c r="A283" s="11" t="inlineStr">
        <is>
          <t>Concrete Pump Footing</t>
        </is>
      </c>
      <c r="B283" s="51" t="inlineStr">
        <is>
          <t>Pumps</t>
        </is>
      </c>
      <c r="C283" s="47" t="inlineStr">
        <is>
          <t>N/A</t>
        </is>
      </c>
      <c r="D283" s="173" t="n">
        <v>0</v>
      </c>
      <c r="E283" s="9" t="inlineStr">
        <is>
          <t>Per</t>
        </is>
      </c>
      <c r="F283" s="18" t="n"/>
      <c r="G283" s="131">
        <f>SUM((D270)*(F270/100))+D270</f>
        <v/>
      </c>
      <c r="H283" s="36" t="n"/>
      <c r="I283" s="58">
        <f>SUM(G270*H270)</f>
        <v/>
      </c>
    </row>
    <row r="284">
      <c r="A284" s="11" t="inlineStr">
        <is>
          <t>Concrete Pump Wall</t>
        </is>
      </c>
      <c r="B284" s="51" t="inlineStr">
        <is>
          <t>Pumps</t>
        </is>
      </c>
      <c r="C284" s="9" t="n"/>
      <c r="D284" s="173" t="n">
        <v>0</v>
      </c>
      <c r="E284" s="9" t="inlineStr">
        <is>
          <t>Per</t>
        </is>
      </c>
      <c r="F284" s="18" t="n"/>
      <c r="G284" s="131">
        <f>SUM((D271)*(F271/100))+D271</f>
        <v/>
      </c>
      <c r="H284" s="36" t="n"/>
      <c r="I284" s="58">
        <f>SUM(G271*H271)</f>
        <v/>
      </c>
    </row>
    <row r="285">
      <c r="A285" s="27" t="inlineStr">
        <is>
          <t>Concrete Pump S.O.G</t>
        </is>
      </c>
      <c r="B285" s="51" t="inlineStr">
        <is>
          <t>Pumps</t>
        </is>
      </c>
      <c r="C285" s="47" t="inlineStr">
        <is>
          <t>N/A</t>
        </is>
      </c>
      <c r="D285" s="173" t="n">
        <v>0</v>
      </c>
      <c r="E285" s="9" t="inlineStr">
        <is>
          <t>Per</t>
        </is>
      </c>
      <c r="F285" s="19" t="n"/>
      <c r="G285" s="131">
        <f>SUM((D272)*(F272/100))+D272</f>
        <v/>
      </c>
      <c r="H285" s="37" t="n"/>
      <c r="I285" s="58">
        <f>SUM(G272*H272)</f>
        <v/>
      </c>
    </row>
    <row r="286">
      <c r="A286" s="28" t="inlineStr">
        <is>
          <t>Concrete Pump Columns/Piers/Elevator Pits</t>
        </is>
      </c>
      <c r="B286" s="51" t="inlineStr">
        <is>
          <t>Pumps</t>
        </is>
      </c>
      <c r="C286" s="47" t="inlineStr">
        <is>
          <t>N/A</t>
        </is>
      </c>
      <c r="D286" s="173" t="n">
        <v>0</v>
      </c>
      <c r="E286" s="9" t="inlineStr">
        <is>
          <t>Per</t>
        </is>
      </c>
      <c r="F286" s="15" t="n"/>
      <c r="G286" s="131">
        <f>SUM((D273)*(F273/100))+D273</f>
        <v/>
      </c>
      <c r="H286" s="17" t="n"/>
      <c r="I286" s="61">
        <f>SUM(G273*H273)</f>
        <v/>
      </c>
    </row>
    <row r="287">
      <c r="A287" s="27" t="inlineStr">
        <is>
          <t>Concrete Pump Structural Slab / Metal deck</t>
        </is>
      </c>
      <c r="B287" s="51" t="inlineStr">
        <is>
          <t>Pumps</t>
        </is>
      </c>
      <c r="C287" s="9" t="n"/>
      <c r="D287" s="171" t="n">
        <v>0</v>
      </c>
      <c r="E287" s="9" t="inlineStr">
        <is>
          <t>Per</t>
        </is>
      </c>
      <c r="F287" s="19" t="n"/>
      <c r="G287" s="131">
        <f>SUM((D274)*(F274/100))+D274</f>
        <v/>
      </c>
      <c r="H287" s="37" t="n"/>
      <c r="I287" s="58">
        <f>SUM(G274*H274)</f>
        <v/>
      </c>
    </row>
    <row r="288">
      <c r="A288" s="29" t="inlineStr">
        <is>
          <t>Total Yards / Total Tons / Total Per Yard</t>
        </is>
      </c>
      <c r="B288" s="267">
        <f>G233+G236+G239+G242+G245+G248+G251</f>
        <v/>
      </c>
      <c r="C288" s="46">
        <f>G234+G237+G240+G243+G246+G249+G252</f>
        <v/>
      </c>
      <c r="D288" s="46">
        <f>I278/B275</f>
        <v/>
      </c>
      <c r="E288" s="46" t="n"/>
      <c r="F288" s="20" t="n"/>
      <c r="G288" s="186" t="n"/>
      <c r="H288" s="38" t="n"/>
      <c r="I288" s="62">
        <f>SUM(G275*H275)</f>
        <v/>
      </c>
    </row>
    <row r="289">
      <c r="A289" s="30" t="inlineStr">
        <is>
          <t xml:space="preserve">Profit </t>
        </is>
      </c>
      <c r="B289" s="190" t="n">
        <v>0.1</v>
      </c>
      <c r="C289" s="9" t="n"/>
      <c r="D289" s="9" t="n"/>
      <c r="E289" s="9" t="n">
        <v>1</v>
      </c>
      <c r="F289" s="21" t="n">
        <v>0</v>
      </c>
      <c r="G289" s="191">
        <f>SUM((E276)*(F276/100))+E276</f>
        <v/>
      </c>
      <c r="H289" s="105">
        <f>SUM(I233:I275)*B276</f>
        <v/>
      </c>
      <c r="I289" s="58">
        <f>SUM(G276*H276)</f>
        <v/>
      </c>
    </row>
    <row r="290">
      <c r="A290" s="93" t="inlineStr">
        <is>
          <t>Additional Cost</t>
        </is>
      </c>
      <c r="B290" s="93" t="n">
        <v>1</v>
      </c>
      <c r="C290" s="94" t="n">
        <v>1</v>
      </c>
      <c r="D290" s="175" t="n"/>
      <c r="E290" s="94" t="n">
        <v>1</v>
      </c>
      <c r="F290" s="95" t="n">
        <v>0</v>
      </c>
      <c r="G290" s="187">
        <f>SUM((E277)*(F277/100))+E277</f>
        <v/>
      </c>
      <c r="H290" s="96" t="n">
        <v>0</v>
      </c>
      <c r="I290" s="97">
        <f>SUM(G277*H277)</f>
        <v/>
      </c>
    </row>
    <row r="291">
      <c r="F291" s="86" t="n"/>
      <c r="G291" s="188" t="n"/>
      <c r="I291" s="45">
        <f>SUM(I233:I277)</f>
        <v/>
      </c>
    </row>
    <row r="292">
      <c r="A292" s="218" t="inlineStr">
        <is>
          <t>MAIN ROOF</t>
        </is>
      </c>
    </row>
    <row r="293">
      <c r="A293" s="146" t="inlineStr">
        <is>
          <t>WALLS FROM MAIN ROOF TO HIGH ROOF</t>
        </is>
      </c>
      <c r="B293" s="147" t="n"/>
      <c r="C293" s="141" t="n"/>
      <c r="D293" s="199" t="n"/>
      <c r="E293" s="206" t="n"/>
      <c r="F293" s="6" t="n"/>
      <c r="G293" s="181" t="n"/>
      <c r="H293" s="7" t="n"/>
      <c r="I293" s="7" t="n"/>
    </row>
    <row r="294">
      <c r="A294" s="87" t="n"/>
      <c r="B294" s="47" t="inlineStr">
        <is>
          <t>N/A</t>
        </is>
      </c>
      <c r="C294" s="47" t="inlineStr">
        <is>
          <t>N/A</t>
        </is>
      </c>
      <c r="D294" s="171" t="n">
        <v>0</v>
      </c>
      <c r="E294" s="53" t="inlineStr">
        <is>
          <t>CU YD</t>
        </is>
      </c>
      <c r="F294" s="4" t="n">
        <v>10</v>
      </c>
      <c r="G294" s="131">
        <f>SUM((D281)*(F281/100))+D281</f>
        <v/>
      </c>
      <c r="H294" s="4" t="n"/>
      <c r="I294" s="55">
        <f>SUM(G281*H281)</f>
        <v/>
      </c>
    </row>
    <row r="295">
      <c r="A295" s="75" t="inlineStr">
        <is>
          <t xml:space="preserve">REINFORCING </t>
        </is>
      </c>
      <c r="B295" s="49" t="inlineStr">
        <is>
          <t>N/A</t>
        </is>
      </c>
      <c r="C295" s="49" t="inlineStr">
        <is>
          <t>N/A</t>
        </is>
      </c>
      <c r="D295" s="149" t="n">
        <v>0</v>
      </c>
      <c r="E295" s="23" t="inlineStr">
        <is>
          <t>TON</t>
        </is>
      </c>
      <c r="F295" s="24" t="n">
        <v>8</v>
      </c>
      <c r="G295" s="149">
        <f>SUM((D282)*(F282/100))+D282</f>
        <v/>
      </c>
      <c r="H295" s="133" t="n"/>
      <c r="I295" s="56">
        <f>SUM(G282*H282)</f>
        <v/>
      </c>
    </row>
    <row r="296">
      <c r="A296" s="146" t="inlineStr">
        <is>
          <t>COLUMNS TO 3RD LEVEL</t>
        </is>
      </c>
      <c r="B296" s="147" t="n"/>
      <c r="C296" s="148" t="n"/>
      <c r="D296" s="199" t="n"/>
      <c r="E296" s="206" t="n"/>
      <c r="F296" s="7" t="n"/>
      <c r="G296" s="181" t="n"/>
      <c r="H296" s="7" t="n"/>
      <c r="I296" s="7" t="n"/>
    </row>
    <row r="297">
      <c r="A297" s="87" t="n"/>
      <c r="B297" s="47" t="inlineStr">
        <is>
          <t>N/A</t>
        </is>
      </c>
      <c r="C297" s="47" t="inlineStr">
        <is>
          <t>N/A</t>
        </is>
      </c>
      <c r="D297" s="172" t="n">
        <v>0</v>
      </c>
      <c r="E297" s="53" t="inlineStr">
        <is>
          <t>CU YD</t>
        </is>
      </c>
      <c r="F297" s="87" t="n">
        <v>10</v>
      </c>
      <c r="G297" s="131">
        <f>SUM((D284)*(F284/100))+D284</f>
        <v/>
      </c>
      <c r="H297" s="4" t="n"/>
      <c r="I297" s="55">
        <f>SUM(G284*H284)</f>
        <v/>
      </c>
    </row>
    <row customHeight="1" ht="16" r="298" s="69">
      <c r="A298" s="75" t="inlineStr">
        <is>
          <t xml:space="preserve">REINFORCING </t>
        </is>
      </c>
      <c r="B298" s="49" t="inlineStr">
        <is>
          <t>N/A</t>
        </is>
      </c>
      <c r="C298" s="49" t="inlineStr">
        <is>
          <t>N/A</t>
        </is>
      </c>
      <c r="D298" s="149" t="n">
        <v>0</v>
      </c>
      <c r="E298" s="75" t="inlineStr">
        <is>
          <t>TON</t>
        </is>
      </c>
      <c r="F298" s="101" t="n">
        <v>8</v>
      </c>
      <c r="G298" s="149">
        <f>SUM((D285)*(F285/100))+D285</f>
        <v/>
      </c>
      <c r="H298" s="133" t="n"/>
      <c r="I298" s="56">
        <f>SUM(G285*H285)</f>
        <v/>
      </c>
    </row>
    <row customHeight="1" ht="16" r="299" s="69">
      <c r="A299" s="138" t="inlineStr">
        <is>
          <t>BEAMS ON MAIN ROOF</t>
        </is>
      </c>
      <c r="B299" s="139" t="n"/>
      <c r="C299" s="206" t="n"/>
      <c r="D299" s="199" t="n"/>
      <c r="E299" s="206" t="n"/>
      <c r="F299" s="6" t="n"/>
      <c r="G299" s="181" t="n"/>
      <c r="H299" s="7" t="n"/>
      <c r="I299" s="57" t="n"/>
    </row>
    <row r="300">
      <c r="A300" s="87" t="n"/>
      <c r="B300" s="47" t="inlineStr">
        <is>
          <t>N/A</t>
        </is>
      </c>
      <c r="C300" s="47" t="inlineStr">
        <is>
          <t>N/A</t>
        </is>
      </c>
      <c r="D300" s="171" t="n">
        <v>0</v>
      </c>
      <c r="E300" s="2" t="inlineStr">
        <is>
          <t>CUYD</t>
        </is>
      </c>
      <c r="F300" s="2" t="n">
        <v>10</v>
      </c>
      <c r="G300" s="131">
        <f>SUM((D287)*(F287/100))+D287</f>
        <v/>
      </c>
      <c r="H300" s="4" t="n"/>
      <c r="I300" s="55">
        <f>SUM(G287*H287)</f>
        <v/>
      </c>
    </row>
    <row customHeight="1" ht="16" r="301" s="69">
      <c r="A301" s="23" t="inlineStr">
        <is>
          <t xml:space="preserve">REINFORCING      </t>
        </is>
      </c>
      <c r="B301" s="49" t="inlineStr">
        <is>
          <t>N/A</t>
        </is>
      </c>
      <c r="C301" s="49" t="inlineStr">
        <is>
          <t>N/A</t>
        </is>
      </c>
      <c r="D301" s="149" t="n">
        <v>0</v>
      </c>
      <c r="E301" s="25" t="inlineStr">
        <is>
          <t>TON</t>
        </is>
      </c>
      <c r="F301" s="25" t="n">
        <v>10</v>
      </c>
      <c r="G301" s="149">
        <f>SUM((D288)*(F288/100))+D288</f>
        <v/>
      </c>
      <c r="H301" s="133" t="n"/>
      <c r="I301" s="56">
        <f>SUM(G288*H288)</f>
        <v/>
      </c>
    </row>
    <row customHeight="1" ht="16" r="302" s="69">
      <c r="A302" s="121" t="inlineStr">
        <is>
          <t xml:space="preserve">DROP PANELS </t>
        </is>
      </c>
      <c r="B302" s="50" t="n"/>
      <c r="D302" s="178" t="n"/>
      <c r="F302" s="6" t="n"/>
      <c r="G302" s="181" t="n"/>
      <c r="H302" s="7" t="n"/>
      <c r="I302" s="57" t="n"/>
    </row>
    <row customHeight="1" ht="16" r="303" s="69">
      <c r="A303" s="10" t="inlineStr">
        <is>
          <t xml:space="preserve">DROP PANELS </t>
        </is>
      </c>
      <c r="B303" s="47" t="inlineStr">
        <is>
          <t>N/A</t>
        </is>
      </c>
      <c r="C303" s="47" t="inlineStr">
        <is>
          <t>N/A</t>
        </is>
      </c>
      <c r="D303" s="171" t="n">
        <v>0</v>
      </c>
      <c r="E303" s="2" t="inlineStr">
        <is>
          <t>CUYD</t>
        </is>
      </c>
      <c r="F303" s="2" t="n">
        <v>10</v>
      </c>
      <c r="G303" s="131">
        <f>SUM((D290)*(F290/100))+D290</f>
        <v/>
      </c>
      <c r="H303" s="4" t="n"/>
      <c r="I303" s="55">
        <f>SUM(G290*H290)</f>
        <v/>
      </c>
    </row>
    <row customHeight="1" ht="16" r="304" s="69">
      <c r="A304" s="23" t="inlineStr">
        <is>
          <t xml:space="preserve">REINFORCING      </t>
        </is>
      </c>
      <c r="B304" s="49" t="inlineStr">
        <is>
          <t>N/A</t>
        </is>
      </c>
      <c r="C304" s="49" t="inlineStr">
        <is>
          <t>N/A</t>
        </is>
      </c>
      <c r="D304" s="149" t="n">
        <v>0</v>
      </c>
      <c r="E304" s="25" t="inlineStr">
        <is>
          <t>TON</t>
        </is>
      </c>
      <c r="F304" s="25" t="n">
        <v>10</v>
      </c>
      <c r="G304" s="149">
        <f>SUM((D291)*(F291/100))+D291</f>
        <v/>
      </c>
      <c r="H304" s="133" t="n"/>
      <c r="I304" s="56">
        <f>SUM(G291*H291)</f>
        <v/>
      </c>
    </row>
    <row customHeight="1" ht="16" r="305" s="69">
      <c r="A305" s="121" t="inlineStr">
        <is>
          <t>SLAB STEP</t>
        </is>
      </c>
      <c r="B305" s="50" t="n"/>
      <c r="D305" s="178" t="n"/>
      <c r="F305" s="85" t="n"/>
      <c r="G305" s="179" t="n"/>
      <c r="H305" s="86" t="n"/>
      <c r="I305" s="114" t="n"/>
    </row>
    <row customHeight="1" ht="16" r="306" s="69">
      <c r="A306" s="10" t="n"/>
      <c r="B306" s="47" t="inlineStr">
        <is>
          <t>N/A</t>
        </is>
      </c>
      <c r="C306" s="47" t="inlineStr">
        <is>
          <t>N/A</t>
        </is>
      </c>
      <c r="D306" s="171" t="n">
        <v>0</v>
      </c>
      <c r="E306" s="2" t="inlineStr">
        <is>
          <t>CUYD</t>
        </is>
      </c>
      <c r="F306" s="2" t="n">
        <v>10</v>
      </c>
      <c r="G306" s="131">
        <f>SUM((D293)*(F293/100))+D293</f>
        <v/>
      </c>
      <c r="H306" s="4" t="n"/>
      <c r="I306" s="55">
        <f>SUM(G293*H293)</f>
        <v/>
      </c>
    </row>
    <row r="307">
      <c r="A307" s="23" t="inlineStr">
        <is>
          <t xml:space="preserve">REINFORCING   </t>
        </is>
      </c>
      <c r="B307" s="49" t="inlineStr">
        <is>
          <t>N/A</t>
        </is>
      </c>
      <c r="C307" s="49" t="inlineStr">
        <is>
          <t>N/A</t>
        </is>
      </c>
      <c r="D307" s="149" t="n">
        <v>0</v>
      </c>
      <c r="E307" s="25" t="inlineStr">
        <is>
          <t>TON</t>
        </is>
      </c>
      <c r="F307" s="25" t="n">
        <v>10</v>
      </c>
      <c r="G307" s="149">
        <f>SUM((D294)*(F294/100))+D294</f>
        <v/>
      </c>
      <c r="H307" s="133" t="n"/>
      <c r="I307" s="56">
        <f>SUM(G294*H294)</f>
        <v/>
      </c>
    </row>
    <row r="308">
      <c r="A308" s="154" t="inlineStr">
        <is>
          <t>STRUCTURAL SLAB ON MAIN ROOF</t>
        </is>
      </c>
      <c r="B308" s="139" t="n"/>
      <c r="C308" s="206" t="n"/>
      <c r="D308" s="199" t="n"/>
      <c r="E308" s="200" t="n"/>
      <c r="F308" s="156" t="n"/>
      <c r="G308" s="189" t="n"/>
      <c r="H308" s="157" t="n"/>
      <c r="I308" s="158" t="n"/>
    </row>
    <row r="309">
      <c r="A309" s="10" t="n"/>
      <c r="B309" s="47" t="inlineStr">
        <is>
          <t>N/A</t>
        </is>
      </c>
      <c r="C309" s="47" t="inlineStr">
        <is>
          <t>N/A</t>
        </is>
      </c>
      <c r="D309" s="172" t="n">
        <v>0</v>
      </c>
      <c r="E309" s="53" t="inlineStr">
        <is>
          <t>CU YD</t>
        </is>
      </c>
      <c r="F309" s="2" t="n">
        <v>8</v>
      </c>
      <c r="G309" s="131">
        <f>SUM((D296)*(F296/100))+D296</f>
        <v/>
      </c>
      <c r="H309" s="4" t="n"/>
      <c r="I309" s="55">
        <f>SUM(G296*H296)</f>
        <v/>
      </c>
    </row>
    <row customHeight="1" ht="16" r="310" s="69">
      <c r="A310" s="75" t="inlineStr">
        <is>
          <t xml:space="preserve">REINFORCING </t>
        </is>
      </c>
      <c r="B310" s="49" t="inlineStr">
        <is>
          <t>N/A</t>
        </is>
      </c>
      <c r="C310" s="49" t="inlineStr">
        <is>
          <t>N/A</t>
        </is>
      </c>
      <c r="D310" s="142" t="n">
        <v>0</v>
      </c>
      <c r="E310" s="23" t="inlineStr">
        <is>
          <t>TON</t>
        </is>
      </c>
      <c r="F310" s="24" t="n">
        <v>10</v>
      </c>
      <c r="G310" s="149">
        <f>SUM((D297)*(F297/100))+D297</f>
        <v/>
      </c>
      <c r="H310" s="133" t="n"/>
      <c r="I310" s="56">
        <f>SUM(G297*H297)</f>
        <v/>
      </c>
    </row>
    <row customHeight="1" ht="16" r="311" s="69">
      <c r="A311" s="138" t="inlineStr">
        <is>
          <t xml:space="preserve">Metal Deck Slab </t>
        </is>
      </c>
      <c r="B311" s="204" t="n"/>
      <c r="C311" s="205" t="n"/>
      <c r="D311" s="181" t="n"/>
      <c r="E311" s="6" t="n"/>
      <c r="F311" s="6" t="n"/>
      <c r="G311" s="181" t="n"/>
      <c r="H311" s="7" t="n"/>
      <c r="I311" s="57" t="n"/>
    </row>
    <row customHeight="1" ht="16" r="312" s="69">
      <c r="A312" s="152" t="n"/>
      <c r="B312" s="47" t="inlineStr">
        <is>
          <t>N/A</t>
        </is>
      </c>
      <c r="C312" s="47" t="inlineStr">
        <is>
          <t>N/A</t>
        </is>
      </c>
      <c r="D312" s="171" t="n">
        <v>0</v>
      </c>
      <c r="E312" s="2" t="inlineStr">
        <is>
          <t>CUYD</t>
        </is>
      </c>
      <c r="F312" s="2" t="n">
        <v>10</v>
      </c>
      <c r="G312" s="131">
        <f>SUM((D299)*(F299/100))+D299</f>
        <v/>
      </c>
      <c r="H312" s="4" t="n"/>
      <c r="I312" s="55">
        <f>SUM(G299*H299)</f>
        <v/>
      </c>
    </row>
    <row customHeight="1" ht="16" r="313" s="69">
      <c r="A313" s="23" t="inlineStr">
        <is>
          <t xml:space="preserve">REINFORCING   </t>
        </is>
      </c>
      <c r="B313" s="49" t="inlineStr">
        <is>
          <t>N/A</t>
        </is>
      </c>
      <c r="C313" s="49" t="inlineStr">
        <is>
          <t>N/A</t>
        </is>
      </c>
      <c r="D313" s="149" t="n">
        <v>0</v>
      </c>
      <c r="E313" s="25" t="inlineStr">
        <is>
          <t>SQ FT</t>
        </is>
      </c>
      <c r="F313" s="25" t="n">
        <v>7</v>
      </c>
      <c r="G313" s="149">
        <f>SUM((D300)*(F300/100))+D300</f>
        <v/>
      </c>
      <c r="H313" s="102" t="n"/>
      <c r="I313" s="56">
        <f>SUM(G300*H300)</f>
        <v/>
      </c>
    </row>
    <row customHeight="1" ht="16" r="314" s="69">
      <c r="A314" s="11" t="inlineStr">
        <is>
          <t>Water stop</t>
        </is>
      </c>
      <c r="B314" s="47" t="inlineStr">
        <is>
          <t>N/A</t>
        </is>
      </c>
      <c r="C314" s="47" t="inlineStr">
        <is>
          <t>N/A</t>
        </is>
      </c>
      <c r="D314" s="171" t="n">
        <v>0</v>
      </c>
      <c r="E314" s="2" t="inlineStr">
        <is>
          <t>LF</t>
        </is>
      </c>
      <c r="F314" s="13" t="n">
        <v>10</v>
      </c>
      <c r="G314" s="131">
        <f>SUM((D301)*(F301/100))+D301</f>
        <v/>
      </c>
      <c r="H314" s="36" t="n"/>
      <c r="I314" s="58">
        <f>SUM(G301*H301)</f>
        <v/>
      </c>
    </row>
    <row customHeight="1" ht="16" r="315" s="69">
      <c r="A315" s="11" t="inlineStr">
        <is>
          <t>Embed Plate Cont Allowance.</t>
        </is>
      </c>
      <c r="B315" s="47" t="inlineStr">
        <is>
          <t>N/A</t>
        </is>
      </c>
      <c r="C315" s="47" t="inlineStr">
        <is>
          <t>N/A</t>
        </is>
      </c>
      <c r="D315" s="171" t="n">
        <v>0</v>
      </c>
      <c r="E315" s="2" t="inlineStr">
        <is>
          <t>CUYD</t>
        </is>
      </c>
      <c r="F315" s="2" t="n">
        <v>10</v>
      </c>
      <c r="G315" s="131">
        <f>SUM((D302)*(F302/100))+D302</f>
        <v/>
      </c>
      <c r="H315" s="4" t="n"/>
      <c r="I315" s="55">
        <f>SUM(G302*H302)</f>
        <v/>
      </c>
    </row>
    <row customHeight="1" ht="16" r="316" s="69">
      <c r="A316" s="11" t="inlineStr">
        <is>
          <t>Non-Shrink Grout</t>
        </is>
      </c>
      <c r="B316" s="47" t="inlineStr">
        <is>
          <t>N/A</t>
        </is>
      </c>
      <c r="C316" s="47" t="inlineStr">
        <is>
          <t>N/A</t>
        </is>
      </c>
      <c r="D316" s="171" t="n">
        <v>0</v>
      </c>
      <c r="E316" s="2" t="inlineStr">
        <is>
          <t>CUYD</t>
        </is>
      </c>
      <c r="F316" s="2" t="n">
        <v>10</v>
      </c>
      <c r="G316" s="131">
        <f>SUM((D303)*(F303/100))+D303</f>
        <v/>
      </c>
      <c r="H316" s="4" t="n"/>
      <c r="I316" s="55">
        <f>SUM(G303*H303)</f>
        <v/>
      </c>
    </row>
    <row customHeight="1" ht="16" r="317" s="69">
      <c r="A317" s="11" t="inlineStr">
        <is>
          <t>Concrete Wall Edge Anlge  (Install only)</t>
        </is>
      </c>
      <c r="B317" s="47" t="inlineStr">
        <is>
          <t>N/A</t>
        </is>
      </c>
      <c r="C317" s="47" t="inlineStr">
        <is>
          <t>N/A</t>
        </is>
      </c>
      <c r="D317" s="171" t="n">
        <v>0</v>
      </c>
      <c r="E317" s="2" t="inlineStr">
        <is>
          <t>LF</t>
        </is>
      </c>
      <c r="F317" s="13" t="n">
        <v>10</v>
      </c>
      <c r="G317" s="2">
        <f>SUM((D304)*(F304/100))+D304</f>
        <v/>
      </c>
      <c r="H317" s="36" t="n"/>
      <c r="I317" s="58">
        <f>SUM(G304*H304)</f>
        <v/>
      </c>
    </row>
    <row customHeight="1" ht="16" r="318" s="69">
      <c r="A318" s="11" t="inlineStr">
        <is>
          <t>Dove Tail Slot</t>
        </is>
      </c>
      <c r="B318" s="47" t="inlineStr">
        <is>
          <t>N/A</t>
        </is>
      </c>
      <c r="C318" s="47" t="inlineStr">
        <is>
          <t>N/A</t>
        </is>
      </c>
      <c r="D318" s="171" t="n">
        <v>0</v>
      </c>
      <c r="E318" s="2" t="n"/>
      <c r="F318" s="13" t="n">
        <v>10</v>
      </c>
      <c r="G318" s="185">
        <f>SUM((E305)*(F305/100))+E305</f>
        <v/>
      </c>
      <c r="H318" s="36" t="n"/>
      <c r="I318" s="58">
        <f>SUM(G305*H305)</f>
        <v/>
      </c>
    </row>
    <row customHeight="1" ht="16" r="319" s="69">
      <c r="A319" s="11" t="inlineStr">
        <is>
          <t>Beam Pocket</t>
        </is>
      </c>
      <c r="B319" s="47" t="inlineStr">
        <is>
          <t>N/A</t>
        </is>
      </c>
      <c r="C319" s="47" t="inlineStr">
        <is>
          <t>N/A</t>
        </is>
      </c>
      <c r="D319" s="171" t="n">
        <v>0</v>
      </c>
      <c r="E319" s="2" t="n"/>
      <c r="F319" s="13" t="n">
        <v>10</v>
      </c>
      <c r="G319" s="185">
        <f>SUM((E306)*(F306/100))+E306</f>
        <v/>
      </c>
      <c r="H319" s="36" t="n"/>
      <c r="I319" s="58">
        <f>SUM(G306*H306)</f>
        <v/>
      </c>
    </row>
    <row customHeight="1" ht="16" r="320" s="69">
      <c r="A320" s="104" t="inlineStr">
        <is>
          <t>DRILLING</t>
        </is>
      </c>
      <c r="B320" s="47" t="inlineStr">
        <is>
          <t>N/A</t>
        </is>
      </c>
      <c r="C320" s="47" t="inlineStr">
        <is>
          <t>N/A</t>
        </is>
      </c>
      <c r="D320" s="171" t="n">
        <v>0</v>
      </c>
      <c r="E320" s="9" t="n"/>
      <c r="F320" s="9" t="n">
        <v>10</v>
      </c>
      <c r="G320" s="174">
        <f>SUM((D307)*(F307/100))+D307</f>
        <v/>
      </c>
      <c r="H320" s="36" t="n"/>
      <c r="I320" s="105">
        <f>SUM(G307*H307)</f>
        <v/>
      </c>
    </row>
    <row customHeight="1" ht="16" r="321" s="69">
      <c r="A321" s="104" t="inlineStr">
        <is>
          <t>EPOXY</t>
        </is>
      </c>
      <c r="B321" s="47" t="inlineStr">
        <is>
          <t>N/A</t>
        </is>
      </c>
      <c r="C321" s="47" t="inlineStr">
        <is>
          <t>N/A</t>
        </is>
      </c>
      <c r="D321" s="171" t="n">
        <v>0</v>
      </c>
      <c r="E321" s="9" t="n"/>
      <c r="F321" s="9" t="n">
        <v>10</v>
      </c>
      <c r="G321" s="174">
        <f>SUM((D308)*(F308/100))+D308</f>
        <v/>
      </c>
      <c r="H321" s="36" t="n"/>
      <c r="I321" s="105">
        <f>SUM(G308*H308)</f>
        <v/>
      </c>
    </row>
    <row customHeight="1" ht="16" r="322" s="69">
      <c r="A322" s="104" t="inlineStr">
        <is>
          <t>STUD RAILS ON 3RD FL</t>
        </is>
      </c>
      <c r="B322" s="47" t="inlineStr">
        <is>
          <t>N/A</t>
        </is>
      </c>
      <c r="C322" s="47" t="inlineStr">
        <is>
          <t>N/A</t>
        </is>
      </c>
      <c r="D322" s="171" t="n">
        <v>0</v>
      </c>
      <c r="E322" s="9" t="inlineStr">
        <is>
          <t>UNITS</t>
        </is>
      </c>
      <c r="F322" s="9" t="n">
        <v>10</v>
      </c>
      <c r="G322" s="174">
        <f>SUM((D309)*(F309/100))+D309</f>
        <v/>
      </c>
      <c r="H322" s="36" t="n"/>
      <c r="I322" s="105">
        <f>SUM(G309*H309)</f>
        <v/>
      </c>
    </row>
    <row customHeight="1" ht="16" r="323" s="69">
      <c r="A323" s="11" t="inlineStr">
        <is>
          <t>Curing Compound MAIN ROOF</t>
        </is>
      </c>
      <c r="B323" s="47" t="inlineStr">
        <is>
          <t>N/A</t>
        </is>
      </c>
      <c r="C323" s="47" t="inlineStr">
        <is>
          <t>N/A</t>
        </is>
      </c>
      <c r="D323" s="171" t="n">
        <v>0</v>
      </c>
      <c r="E323" s="2" t="inlineStr">
        <is>
          <t>Sqft</t>
        </is>
      </c>
      <c r="F323" s="9" t="n">
        <v>10</v>
      </c>
      <c r="G323" s="131">
        <f>SUM((D310)*(F310/100))+D310</f>
        <v/>
      </c>
      <c r="H323" s="36" t="n"/>
      <c r="I323" s="105">
        <f>SUM(G310*H310)</f>
        <v/>
      </c>
    </row>
    <row customHeight="1" ht="16" r="324" s="69">
      <c r="A324" s="26" t="inlineStr">
        <is>
          <t>Structural Slab Shoring MAIN ROOF qft</t>
        </is>
      </c>
      <c r="B324" s="47" t="inlineStr">
        <is>
          <t>N/A</t>
        </is>
      </c>
      <c r="C324" s="47" t="inlineStr">
        <is>
          <t>N/A</t>
        </is>
      </c>
      <c r="D324" s="171" t="n">
        <v>0</v>
      </c>
      <c r="E324" s="2" t="inlineStr">
        <is>
          <t>Sqft</t>
        </is>
      </c>
      <c r="F324" s="9" t="n">
        <v>10</v>
      </c>
      <c r="G324" s="131">
        <f>SUM((D311)*(F311/100))+D311</f>
        <v/>
      </c>
      <c r="H324" s="16" t="n"/>
      <c r="I324" s="60">
        <f>SUM(G311*H311)</f>
        <v/>
      </c>
    </row>
    <row customHeight="1" ht="17" r="325" s="69" thickBot="1">
      <c r="A325" s="11" t="inlineStr">
        <is>
          <t xml:space="preserve">Curing Compound S.M.D. </t>
        </is>
      </c>
      <c r="B325" s="47" t="inlineStr">
        <is>
          <t>N/A</t>
        </is>
      </c>
      <c r="C325" s="47" t="inlineStr">
        <is>
          <t>N/A</t>
        </is>
      </c>
      <c r="D325" s="171" t="n">
        <v>0</v>
      </c>
      <c r="E325" s="2" t="inlineStr">
        <is>
          <t>Sqft</t>
        </is>
      </c>
      <c r="F325" s="9" t="n">
        <v>10</v>
      </c>
      <c r="G325" s="131">
        <f>SUM((D312)*(F312/100))+D312</f>
        <v/>
      </c>
      <c r="H325" s="36" t="n"/>
      <c r="I325" s="105">
        <f>SUM(G312*H312)</f>
        <v/>
      </c>
    </row>
    <row customHeight="1" ht="16" r="326" s="69" thickBot="1">
      <c r="A326" s="11" t="inlineStr">
        <is>
          <t>Gang Forms</t>
        </is>
      </c>
      <c r="B326" s="47" t="inlineStr">
        <is>
          <t>N/A</t>
        </is>
      </c>
      <c r="C326" s="47" t="inlineStr">
        <is>
          <t>N/A</t>
        </is>
      </c>
      <c r="D326" s="171" t="n">
        <v>0</v>
      </c>
      <c r="E326" s="2" t="n"/>
      <c r="F326" s="9" t="n">
        <v>10</v>
      </c>
      <c r="G326" s="131">
        <f>SUM((D313)*(F313/100))+D313</f>
        <v/>
      </c>
      <c r="H326" s="36" t="n"/>
      <c r="I326" s="105">
        <f>SUM(G313*H313)</f>
        <v/>
      </c>
    </row>
    <row customHeight="1" ht="17" r="327" s="69" thickBot="1">
      <c r="A327" s="11" t="inlineStr">
        <is>
          <t>Reinforcement Installation Shop Drawings</t>
        </is>
      </c>
      <c r="B327" s="52" t="inlineStr">
        <is>
          <t>1 Set</t>
        </is>
      </c>
      <c r="C327" s="5" t="n"/>
      <c r="D327" s="171" t="n">
        <v>0</v>
      </c>
      <c r="E327" s="5" t="inlineStr">
        <is>
          <t>Per</t>
        </is>
      </c>
      <c r="F327" s="9" t="n"/>
      <c r="G327" s="131">
        <f>SUM((D314)*(F314/100))+D314</f>
        <v/>
      </c>
      <c r="H327" s="36" t="n"/>
      <c r="I327" s="58">
        <f>SUM(G314*H314)</f>
        <v/>
      </c>
    </row>
    <row r="328">
      <c r="A328" s="11" t="inlineStr">
        <is>
          <t>Off Road Forklift</t>
        </is>
      </c>
      <c r="B328" s="51" t="inlineStr">
        <is>
          <t>.5 Months</t>
        </is>
      </c>
      <c r="C328" s="9" t="n"/>
      <c r="D328" s="171" t="n">
        <v>0</v>
      </c>
      <c r="E328" s="9" t="inlineStr">
        <is>
          <t>Month</t>
        </is>
      </c>
      <c r="F328" s="9" t="n"/>
      <c r="G328" s="131">
        <f>SUM((D315)*(F315/100))+D315</f>
        <v/>
      </c>
      <c r="H328" s="36" t="n"/>
      <c r="I328" s="58">
        <f>SUM(G315*H315)</f>
        <v/>
      </c>
    </row>
    <row r="329">
      <c r="A329" s="11" t="inlineStr">
        <is>
          <t>Crane / Rigging</t>
        </is>
      </c>
      <c r="B329" s="51" t="inlineStr">
        <is>
          <t>.5 Months</t>
        </is>
      </c>
      <c r="C329" s="47" t="n"/>
      <c r="D329" s="171" t="n">
        <v>0</v>
      </c>
      <c r="E329" s="9" t="inlineStr">
        <is>
          <t>Month</t>
        </is>
      </c>
      <c r="F329" s="9" t="n"/>
      <c r="G329" s="131">
        <f>SUM((D316)*(F316/100))+D316</f>
        <v/>
      </c>
      <c r="H329" s="36" t="n"/>
      <c r="I329" s="58">
        <f>SUM(G316*H316)</f>
        <v/>
      </c>
    </row>
    <row r="330">
      <c r="A330" s="11" t="inlineStr">
        <is>
          <t>Concrete Pump Footing</t>
        </is>
      </c>
      <c r="B330" s="51" t="inlineStr">
        <is>
          <t>Pumps</t>
        </is>
      </c>
      <c r="C330" s="47" t="inlineStr">
        <is>
          <t>N/A</t>
        </is>
      </c>
      <c r="D330" s="171" t="n">
        <v>0</v>
      </c>
      <c r="E330" s="9" t="inlineStr">
        <is>
          <t>Per</t>
        </is>
      </c>
      <c r="F330" s="18" t="n"/>
      <c r="G330" s="131">
        <f>SUM((D317)*(F317/100))+D317</f>
        <v/>
      </c>
      <c r="H330" s="36" t="n"/>
      <c r="I330" s="58">
        <f>SUM(G317*H317)</f>
        <v/>
      </c>
    </row>
    <row r="331">
      <c r="A331" s="11" t="inlineStr">
        <is>
          <t>Concrete Pump Wall</t>
        </is>
      </c>
      <c r="B331" s="51" t="inlineStr">
        <is>
          <t>Pumps</t>
        </is>
      </c>
      <c r="C331" s="9" t="n"/>
      <c r="D331" s="171" t="n">
        <v>0</v>
      </c>
      <c r="E331" s="9" t="inlineStr">
        <is>
          <t>Per</t>
        </is>
      </c>
      <c r="F331" s="18" t="n"/>
      <c r="G331" s="131">
        <f>SUM((D318)*(F318/100))+D318</f>
        <v/>
      </c>
      <c r="H331" s="36" t="n"/>
      <c r="I331" s="58">
        <f>SUM(G318*H318)</f>
        <v/>
      </c>
    </row>
    <row r="332">
      <c r="A332" s="27" t="inlineStr">
        <is>
          <t>Concrete Pump S.O.G</t>
        </is>
      </c>
      <c r="B332" s="51" t="inlineStr">
        <is>
          <t>Pumps</t>
        </is>
      </c>
      <c r="C332" s="47" t="inlineStr">
        <is>
          <t>N/A</t>
        </is>
      </c>
      <c r="D332" s="171" t="n">
        <v>0</v>
      </c>
      <c r="E332" s="9" t="inlineStr">
        <is>
          <t>Per</t>
        </is>
      </c>
      <c r="F332" s="19" t="n"/>
      <c r="G332" s="131">
        <f>SUM((D319)*(F319/100))+D319</f>
        <v/>
      </c>
      <c r="H332" s="37" t="n"/>
      <c r="I332" s="58">
        <f>SUM(G319*H319)</f>
        <v/>
      </c>
    </row>
    <row r="333">
      <c r="A333" s="28" t="inlineStr">
        <is>
          <t>Concrete Pump Columns/Piers/Elevator Pits</t>
        </is>
      </c>
      <c r="B333" s="51" t="inlineStr">
        <is>
          <t>Pumps</t>
        </is>
      </c>
      <c r="C333" s="47" t="inlineStr">
        <is>
          <t>N/A</t>
        </is>
      </c>
      <c r="D333" s="171" t="n">
        <v>0</v>
      </c>
      <c r="E333" s="9" t="inlineStr">
        <is>
          <t>Per</t>
        </is>
      </c>
      <c r="F333" s="15" t="n"/>
      <c r="G333" s="131">
        <f>SUM((D320)*(F320/100))+D320</f>
        <v/>
      </c>
      <c r="H333" s="17" t="n"/>
      <c r="I333" s="61">
        <f>SUM(G320*H320)</f>
        <v/>
      </c>
    </row>
    <row r="334">
      <c r="A334" s="27" t="inlineStr">
        <is>
          <t>Concrete Pump Structural Slab / Metal deck</t>
        </is>
      </c>
      <c r="B334" s="51" t="inlineStr">
        <is>
          <t>Pumps</t>
        </is>
      </c>
      <c r="C334" s="9" t="n"/>
      <c r="D334" s="171" t="n">
        <v>0</v>
      </c>
      <c r="E334" s="9" t="inlineStr">
        <is>
          <t>Per</t>
        </is>
      </c>
      <c r="F334" s="19" t="n"/>
      <c r="G334" s="131">
        <f>SUM((D321)*(F321/100))+D321</f>
        <v/>
      </c>
      <c r="H334" s="37" t="n"/>
      <c r="I334" s="58">
        <f>SUM(G321*H321)</f>
        <v/>
      </c>
    </row>
    <row r="335">
      <c r="A335" s="29" t="inlineStr">
        <is>
          <t>Total Yards / Total Tons / Total Per Yard</t>
        </is>
      </c>
      <c r="B335" s="267">
        <f>G281+G284+G287+G290+G293+G296+G299</f>
        <v/>
      </c>
      <c r="C335" s="46">
        <f>G282+G285+G288+G291+G294+G297+G300</f>
        <v/>
      </c>
      <c r="D335" s="46">
        <f>I325/B322</f>
        <v/>
      </c>
      <c r="E335" s="46" t="n"/>
      <c r="F335" s="20" t="n"/>
      <c r="G335" s="186" t="n"/>
      <c r="H335" s="38" t="n"/>
      <c r="I335" s="62">
        <f>SUM(G322*H322)</f>
        <v/>
      </c>
    </row>
    <row r="336">
      <c r="A336" s="30" t="inlineStr">
        <is>
          <t xml:space="preserve">Profit </t>
        </is>
      </c>
      <c r="B336" s="190" t="n">
        <v>0.1</v>
      </c>
      <c r="C336" s="9" t="n"/>
      <c r="D336" s="9" t="n"/>
      <c r="E336" s="9" t="n">
        <v>1</v>
      </c>
      <c r="F336" s="21" t="n">
        <v>0</v>
      </c>
      <c r="G336" s="191">
        <f>SUM((E323)*(F323/100))+E323</f>
        <v/>
      </c>
      <c r="H336" s="105">
        <f>SUM(I281:I322)*B323</f>
        <v/>
      </c>
      <c r="I336" s="58">
        <f>SUM(G323*H323)</f>
        <v/>
      </c>
    </row>
    <row r="337">
      <c r="A337" s="93" t="inlineStr">
        <is>
          <t>Additional Cost</t>
        </is>
      </c>
      <c r="B337" s="93" t="n">
        <v>1</v>
      </c>
      <c r="C337" s="94" t="n">
        <v>1</v>
      </c>
      <c r="D337" s="175" t="n"/>
      <c r="E337" s="94" t="n">
        <v>1</v>
      </c>
      <c r="F337" s="95" t="n">
        <v>0</v>
      </c>
      <c r="G337" s="187">
        <f>SUM((E324)*(F324/100))+E324</f>
        <v/>
      </c>
      <c r="H337" s="96" t="n">
        <v>0</v>
      </c>
      <c r="I337" s="97">
        <f>SUM(G324*H324)</f>
        <v/>
      </c>
    </row>
    <row r="338">
      <c r="F338" s="86" t="n"/>
      <c r="G338" s="188" t="n"/>
      <c r="I338" s="45">
        <f>SUM(I281:I324)</f>
        <v/>
      </c>
    </row>
    <row r="339"/>
    <row r="340">
      <c r="A340" s="159" t="inlineStr">
        <is>
          <t>Project Totals = Total Yards / Total Tons / Total Per Yard</t>
        </is>
      </c>
      <c r="B340" s="269">
        <f>B275+B227+B178+B130+B81+B322</f>
        <v/>
      </c>
      <c r="C340" s="115">
        <f>C275+C227+C178+C130+C81+C322</f>
        <v/>
      </c>
      <c r="D340" s="213">
        <f>E327/B327</f>
        <v/>
      </c>
      <c r="E340" s="270">
        <f>I278+I230+I181+I133+I84+I325</f>
        <v/>
      </c>
      <c r="F340" s="271" t="n"/>
      <c r="G340" s="271" t="n"/>
      <c r="H340" s="271" t="n"/>
      <c r="I340" s="272" t="n"/>
    </row>
  </sheetData>
  <mergeCells count="12">
    <mergeCell ref="E327:I327"/>
    <mergeCell ref="A85:I85"/>
    <mergeCell ref="A2:I2"/>
    <mergeCell ref="A3:I3"/>
    <mergeCell ref="B4:E4"/>
    <mergeCell ref="G4:H4"/>
    <mergeCell ref="A1:I1"/>
    <mergeCell ref="A134:I134"/>
    <mergeCell ref="A183:I183"/>
    <mergeCell ref="A231:I231"/>
    <mergeCell ref="A279:I279"/>
    <mergeCell ref="A5:I5"/>
  </mergeCells>
  <pageMargins bottom="0" footer="0" header="0" left="0.5" right="0" top="0.25"/>
  <pageSetup orientation="portrait" scale="15"/>
  <rowBreaks count="6" manualBreakCount="6">
    <brk id="53" man="1" max="8" min="0"/>
    <brk id="84" man="1" max="8" min="0"/>
    <brk id="133" man="1" max="8" min="0"/>
    <brk id="182" man="1" max="8" min="0"/>
    <brk id="230" man="1" max="8" min="0"/>
    <brk id="278" man="1" max="8" min="0"/>
  </rowBreaks>
</worksheet>
</file>

<file path=xl/worksheets/sheet2.xml><?xml version="1.0" encoding="utf-8"?>
<worksheet xmlns:r="http://schemas.openxmlformats.org/officeDocument/2006/relationships" xmlns="http://schemas.openxmlformats.org/spreadsheetml/2006/main">
  <sheetPr>
    <outlinePr summaryBelow="1" summaryRight="1"/>
    <pageSetUpPr fitToPage="1"/>
  </sheetPr>
  <dimension ref="A1:M63"/>
  <sheetViews>
    <sheetView topLeftCell="A31" workbookViewId="0" zoomScaleNormal="100">
      <selection activeCell="E9" sqref="E9"/>
    </sheetView>
  </sheetViews>
  <sheetFormatPr baseColWidth="10" defaultColWidth="8.83203125" defaultRowHeight="15"/>
  <cols>
    <col customWidth="1" max="1" min="1" style="69" width="7.1640625"/>
    <col customWidth="1" max="2" min="2" style="69" width="4.83203125"/>
    <col customWidth="1" max="3" min="3" style="69" width="15.5"/>
    <col customWidth="1" max="4" min="4" style="69" width="13.5"/>
    <col customWidth="1" max="5" min="5" style="69" width="13.33203125"/>
    <col customWidth="1" max="6" min="6" style="69" width="11.5"/>
    <col customWidth="1" max="7" min="7" style="69" width="16.1640625"/>
    <col customWidth="1" max="9" min="9" style="69" width="24.6640625"/>
  </cols>
  <sheetData>
    <row customHeight="1" ht="28.5" r="1" s="69">
      <c r="E1" s="232" t="inlineStr">
        <is>
          <t>Concrete Systems Inc.</t>
        </is>
      </c>
      <c r="J1" s="78" t="n"/>
      <c r="K1" s="78" t="n"/>
      <c r="L1" s="78" t="n"/>
      <c r="M1" s="78" t="n"/>
    </row>
    <row customHeight="1" ht="19.5" r="2" s="69">
      <c r="E2" s="233" t="inlineStr">
        <is>
          <t>45 Lupine Way</t>
        </is>
      </c>
      <c r="J2" s="74" t="n"/>
      <c r="K2" s="74" t="n"/>
    </row>
    <row customHeight="1" ht="19.5" r="3" s="69">
      <c r="E3" s="233" t="inlineStr">
        <is>
          <t>Stirling, New Jersey 07980</t>
        </is>
      </c>
      <c r="J3" s="74" t="n"/>
      <c r="K3" s="74" t="n"/>
    </row>
    <row customHeight="1" ht="19.5" r="4" s="69">
      <c r="E4" s="233" t="inlineStr">
        <is>
          <t>(973)817-8181 FAX: (973)817-8119</t>
        </is>
      </c>
      <c r="J4" s="74" t="n"/>
      <c r="K4" s="74" t="n"/>
    </row>
    <row customHeight="1" ht="19.5" r="5" s="69">
      <c r="E5" s="76" t="n"/>
      <c r="F5" s="76" t="n"/>
      <c r="G5" s="76" t="n"/>
      <c r="H5" s="76" t="n"/>
      <c r="I5" s="76" t="n"/>
      <c r="J5" s="76" t="n"/>
      <c r="K5" s="76" t="n"/>
    </row>
    <row customHeight="1" ht="19.5" r="6" s="69">
      <c r="A6" s="82" t="inlineStr">
        <is>
          <t>Turner Construction Company</t>
        </is>
      </c>
      <c r="B6" s="82" t="n"/>
      <c r="C6" s="82" t="n"/>
      <c r="D6" s="99" t="n"/>
      <c r="E6" s="76" t="n"/>
      <c r="F6" s="74" t="n"/>
      <c r="G6" s="70" t="n"/>
      <c r="H6" s="70" t="n"/>
      <c r="I6" s="70" t="n"/>
      <c r="J6" s="74" t="n"/>
      <c r="K6" s="74" t="n"/>
      <c r="L6" s="74" t="n"/>
    </row>
    <row customHeight="1" ht="17.25" r="7" s="69">
      <c r="A7" s="112" t="inlineStr">
        <is>
          <t>Attn: Susan Scholler</t>
        </is>
      </c>
      <c r="B7" s="112" t="n"/>
      <c r="C7" s="106" t="n"/>
      <c r="D7" s="76" t="n"/>
      <c r="E7" s="76" t="n"/>
      <c r="F7" s="76" t="n"/>
      <c r="G7" s="82" t="n"/>
      <c r="H7" s="66" t="n"/>
      <c r="I7" s="113" t="n"/>
    </row>
    <row customHeight="1" ht="15" r="8" s="69">
      <c r="A8" s="113" t="inlineStr">
        <is>
          <t>50 Waterview Drive</t>
        </is>
      </c>
      <c r="B8" s="113" t="n"/>
      <c r="C8" s="106" t="n"/>
      <c r="D8" s="76" t="n"/>
      <c r="E8" s="76" t="n"/>
      <c r="F8" s="76" t="n"/>
      <c r="G8" s="112" t="n"/>
      <c r="H8" s="113" t="n"/>
      <c r="I8" s="113" t="n"/>
      <c r="J8" s="70" t="n"/>
    </row>
    <row customHeight="1" ht="15" r="9" s="69">
      <c r="A9" s="113" t="inlineStr">
        <is>
          <t>Shelton, CT 06484</t>
        </is>
      </c>
      <c r="B9" s="113" t="n"/>
      <c r="C9" s="106" t="n"/>
      <c r="D9" s="76" t="n"/>
      <c r="E9" s="76" t="n"/>
      <c r="F9" s="76" t="n"/>
      <c r="J9" s="70" t="n"/>
    </row>
    <row customHeight="1" ht="15" r="10" s="69">
      <c r="A10" s="113" t="inlineStr">
        <is>
          <t>Phone: (203) 712-8255</t>
        </is>
      </c>
      <c r="B10" s="113" t="n"/>
      <c r="C10" s="76" t="n"/>
      <c r="D10" s="76" t="n"/>
      <c r="E10" s="76" t="n"/>
      <c r="F10" s="76" t="n"/>
      <c r="J10" s="70" t="n"/>
    </row>
    <row customHeight="1" ht="15" r="11" s="69">
      <c r="A11" s="113" t="inlineStr">
        <is>
          <t>Mobile: (203) 610-0081</t>
        </is>
      </c>
      <c r="B11" s="113" t="n"/>
      <c r="C11" s="76" t="n"/>
      <c r="D11" s="76" t="n"/>
      <c r="E11" s="76" t="n"/>
      <c r="F11" s="76" t="n"/>
      <c r="G11" s="234" t="inlineStr">
        <is>
          <t>PROPOSAL</t>
        </is>
      </c>
      <c r="J11" s="70" t="n"/>
    </row>
    <row customHeight="1" ht="15" r="12" s="69">
      <c r="A12" s="113" t="inlineStr">
        <is>
          <t>Email:</t>
        </is>
      </c>
      <c r="B12" s="43" t="inlineStr">
        <is>
          <t>sscholler@tcco.com</t>
        </is>
      </c>
      <c r="C12" s="113" t="n"/>
      <c r="D12" s="76" t="n"/>
      <c r="G12" s="235" t="inlineStr">
        <is>
          <t>MAY 24TH, 2017</t>
        </is>
      </c>
    </row>
    <row customHeight="1" ht="11.25" r="13" s="69">
      <c r="E13" s="79" t="n"/>
      <c r="F13" s="63" t="n"/>
      <c r="J13" s="70" t="n"/>
    </row>
    <row customHeight="1" ht="23" r="14" s="69">
      <c r="A14" s="231" t="inlineStr">
        <is>
          <t>WATERMARK POINT, BLDG #5</t>
        </is>
      </c>
      <c r="J14" s="82" t="n"/>
    </row>
    <row customHeight="1" ht="16" r="15" s="69">
      <c r="A15" s="236" t="inlineStr">
        <is>
          <t>700 Davenport Avenue - New Rochelle, NY</t>
        </is>
      </c>
    </row>
    <row customHeight="1" ht="6" r="16" s="69">
      <c r="A16" s="254" t="n"/>
      <c r="B16" s="44" t="n"/>
      <c r="C16" s="44" t="n"/>
      <c r="D16" s="44" t="n"/>
      <c r="E16" s="44" t="n"/>
      <c r="F16" s="44" t="n"/>
      <c r="G16" s="44" t="n"/>
      <c r="H16" s="44" t="n"/>
      <c r="I16" s="44" t="n"/>
    </row>
    <row customHeight="1" ht="20.25" r="17" s="69">
      <c r="A17" s="273" t="inlineStr">
        <is>
          <t>Our company proposes to furnish  labor and materials only for the above mentioned job as follows according to blue-prints by: DiBlasi Associates, P.C. located at 500 Purdy Hill Road Monroe, CT P:(203) 452-1331</t>
        </is>
      </c>
      <c r="B17" s="274" t="n"/>
      <c r="C17" s="274" t="n"/>
      <c r="D17" s="274" t="n"/>
      <c r="E17" s="274" t="n"/>
      <c r="F17" s="274" t="n"/>
      <c r="G17" s="274" t="n"/>
      <c r="H17" s="274" t="n"/>
      <c r="I17" s="275" t="n"/>
    </row>
    <row customHeight="1" ht="9" r="18" s="69">
      <c r="A18" s="276" t="n"/>
      <c r="B18" s="44" t="n"/>
      <c r="C18" s="44" t="n"/>
      <c r="D18" s="44" t="n"/>
      <c r="E18" s="44" t="n"/>
      <c r="F18" s="44" t="n"/>
      <c r="G18" s="44" t="n"/>
      <c r="H18" s="44" t="n"/>
      <c r="I18" s="277" t="n"/>
    </row>
    <row customHeight="1" ht="9" r="19" s="69">
      <c r="A19" s="278" t="inlineStr">
        <is>
          <t>Dated: Revision #3 4/28/17 Updated Bid Set</t>
        </is>
      </c>
      <c r="B19" s="274" t="n"/>
      <c r="C19" s="274" t="n"/>
      <c r="D19" s="274" t="n"/>
      <c r="E19" s="279" t="inlineStr">
        <is>
          <t>PAGES: S001, S002, S100-S105, S201, S301-S303, S401-S405, S501, S601</t>
        </is>
      </c>
      <c r="F19" s="274" t="n"/>
      <c r="G19" s="274" t="n"/>
      <c r="H19" s="274" t="n"/>
      <c r="I19" s="275" t="n"/>
      <c r="J19" s="161" t="n"/>
    </row>
    <row customHeight="1" ht="9" r="20" s="69">
      <c r="A20" s="276" t="n"/>
      <c r="B20" s="44" t="n"/>
      <c r="C20" s="44" t="n"/>
      <c r="D20" s="44" t="n"/>
      <c r="E20" s="276" t="n"/>
      <c r="F20" s="44" t="n"/>
      <c r="G20" s="44" t="n"/>
      <c r="H20" s="44" t="n"/>
      <c r="I20" s="277" t="n"/>
      <c r="J20" s="161" t="n"/>
    </row>
    <row customHeight="1" ht="14.25" r="21" s="69">
      <c r="A21" s="162" t="n"/>
      <c r="B21" s="162" t="n"/>
      <c r="C21" s="162" t="n"/>
      <c r="D21" s="107" t="n"/>
      <c r="E21" s="107" t="n"/>
      <c r="F21" s="107" t="n"/>
      <c r="G21" s="107" t="n"/>
      <c r="H21" s="107" t="n"/>
      <c r="I21" s="107" t="n"/>
    </row>
    <row customHeight="1" ht="14.25" r="22" s="69">
      <c r="A22" s="112" t="inlineStr">
        <is>
          <t>1- Concrete Spread Footings 3000 PSI (Per Footings Schedule S100)</t>
        </is>
      </c>
      <c r="B22" s="98" t="n"/>
      <c r="C22" s="98" t="n"/>
      <c r="D22" s="98" t="n"/>
      <c r="E22" s="98" t="n"/>
      <c r="F22" s="98" t="n"/>
      <c r="G22" s="98" t="n"/>
      <c r="H22" s="92" t="n"/>
      <c r="I22" s="92" t="n"/>
    </row>
    <row customHeight="1" ht="14.25" r="23" s="69">
      <c r="A23" s="112" t="inlineStr">
        <is>
          <t>2- Concrete Continuous Wall Footings 3000 PSI (Per Details on S201)</t>
        </is>
      </c>
      <c r="B23" s="98" t="n"/>
      <c r="C23" s="98" t="n"/>
      <c r="D23" s="98" t="n"/>
      <c r="E23" s="98" t="n"/>
      <c r="F23" s="98" t="n"/>
      <c r="G23" s="98" t="n"/>
      <c r="H23" s="92" t="n"/>
      <c r="I23" s="92" t="n"/>
    </row>
    <row customHeight="1" ht="15" r="24" s="69">
      <c r="A24" s="112" t="inlineStr">
        <is>
          <t>3- Concrete Walls to Level 1  4000 PSI (Details S201)</t>
        </is>
      </c>
      <c r="B24" s="162" t="n"/>
      <c r="C24" s="162" t="n"/>
      <c r="D24" s="72" t="n"/>
      <c r="E24" s="72" t="n"/>
      <c r="F24" s="72" t="n"/>
      <c r="G24" s="72" t="n"/>
    </row>
    <row customHeight="1" ht="15" r="25" s="69">
      <c r="A25" s="112" t="inlineStr">
        <is>
          <t>4- Concrete Columns to Level 1 4000 PSI (Per Column Schedule S501)</t>
        </is>
      </c>
      <c r="B25" s="162" t="n"/>
      <c r="C25" s="162" t="n"/>
      <c r="D25" s="72" t="n"/>
      <c r="E25" s="72" t="n"/>
      <c r="F25" s="72" t="n"/>
      <c r="G25" s="72" t="n"/>
    </row>
    <row customHeight="1" ht="15" r="26" s="69">
      <c r="A26" s="112" t="inlineStr">
        <is>
          <t>5- Concrete Piers 3000 PSI (Per Pier Schedule S100)</t>
        </is>
      </c>
      <c r="B26" s="162" t="n"/>
      <c r="C26" s="162" t="n"/>
      <c r="D26" s="72" t="n"/>
      <c r="E26" s="72" t="n"/>
      <c r="F26" s="72" t="n"/>
      <c r="G26" s="72" t="n"/>
    </row>
    <row customHeight="1" ht="15" r="27" s="69">
      <c r="A27" s="223" t="inlineStr">
        <is>
          <t>6- Concrete Elevator Slab/Pit Footings and Walls to Bulkhead ▼79'-4" (Detail S601) Elevators #1</t>
        </is>
      </c>
      <c r="B27" s="162" t="n"/>
      <c r="C27" s="162" t="n"/>
      <c r="D27" s="72" t="n"/>
      <c r="E27" s="72" t="n"/>
      <c r="F27" s="72" t="n"/>
      <c r="G27" s="72" t="n"/>
    </row>
    <row customHeight="1" ht="15" r="28" s="69">
      <c r="A28" s="223" t="inlineStr">
        <is>
          <t>7- Concrete Walls Stair #1 to Main Roof ▼75'-10" &amp; Stair #2 to High Roof 83'-6" (Detail S601)</t>
        </is>
      </c>
      <c r="B28" s="162" t="n"/>
      <c r="C28" s="162" t="n"/>
      <c r="D28" s="72" t="n"/>
      <c r="E28" s="72" t="n"/>
      <c r="F28" s="72" t="n"/>
      <c r="G28" s="72" t="n"/>
    </row>
    <row customHeight="1" ht="15" r="29" s="69">
      <c r="A29" s="112" t="inlineStr">
        <is>
          <t>8- Concrete Beams on Level 1st FL 4000 PSI (Per Beam Schedule S101)</t>
        </is>
      </c>
      <c r="B29" s="162" t="n"/>
      <c r="C29" s="162" t="n"/>
      <c r="D29" s="72" t="n"/>
      <c r="E29" s="72" t="n"/>
      <c r="F29" s="72" t="n"/>
      <c r="G29" s="72" t="n"/>
    </row>
    <row customHeight="1" ht="15" r="30" s="69">
      <c r="A30" s="112" t="inlineStr">
        <is>
          <t xml:space="preserve">9- 5" Concrete Slab on Grade w/ 6 Mil Vapor Barrier, Microfilament Macrofiber, Saw-Cut and Expansion Joint 4000 PSI </t>
        </is>
      </c>
      <c r="B30" s="162" t="n"/>
      <c r="C30" s="162" t="n"/>
      <c r="D30" s="163" t="n"/>
      <c r="E30" s="163" t="n"/>
      <c r="F30" s="163" t="n"/>
      <c r="G30" s="72" t="n"/>
    </row>
    <row customHeight="1" ht="15" r="31" s="69">
      <c r="A31" s="112" t="inlineStr">
        <is>
          <t>10- Concrete Stairs at Entrance to Stair #2</t>
        </is>
      </c>
      <c r="B31" s="162" t="n"/>
      <c r="C31" s="162" t="n"/>
      <c r="D31" s="163" t="n"/>
      <c r="E31" s="163" t="n"/>
      <c r="F31" s="163" t="n"/>
      <c r="G31" s="72" t="n"/>
    </row>
    <row customHeight="1" ht="15" r="32" s="69">
      <c r="A32" s="112" t="inlineStr">
        <is>
          <t>11- 6" Concrete Reinforced Slab S1 on Partial Level 1, 2, 3 and 4 4000 PSI (w/ #4@12"  OC EW Top &amp; Bottom)</t>
        </is>
      </c>
      <c r="G32" s="72" t="n"/>
    </row>
    <row customHeight="1" ht="15" r="33" s="69">
      <c r="A33" s="112" t="inlineStr">
        <is>
          <t>12- 8" Concrete Reinforced Slab S2 on Partial Level 1 4000 PSI (w/ #4@12"  OC Bot and #5@10" OC EW Top End &amp; Interior)</t>
        </is>
      </c>
      <c r="G33" s="72" t="n"/>
    </row>
    <row customHeight="1" ht="15" r="34" s="69">
      <c r="A34" s="112" t="inlineStr">
        <is>
          <t>13- 8" Concrete Reinforced Slab S3 on Partial Level 1 4000 PSI (w/ #4@12"  OC Bot, Top End &amp; Interior)</t>
        </is>
      </c>
      <c r="G34" s="72" t="n"/>
    </row>
    <row customHeight="1" ht="17.25" r="35" s="69">
      <c r="A35" s="164" t="inlineStr">
        <is>
          <t xml:space="preserve">14- Supply, Install and Finish 4000 PSI 6" &amp; 8" Concrete at Epicore Slabs Level 2nd,3rd,4th &amp; Main Roof (Per Deck Slab </t>
        </is>
      </c>
      <c r="B35" s="165" t="n"/>
      <c r="C35" s="165" t="n"/>
      <c r="D35" s="165" t="n"/>
      <c r="E35" s="165" t="n"/>
      <c r="F35" s="165" t="n"/>
      <c r="G35" s="165" t="n"/>
    </row>
    <row customHeight="1" ht="15" r="36" s="69">
      <c r="A36" s="164" t="inlineStr">
        <is>
          <t xml:space="preserve">      Schedule S102)  (Deck supplied &amp; Installed by Others)</t>
        </is>
      </c>
      <c r="B36" s="165" t="n"/>
      <c r="C36" s="165" t="n"/>
      <c r="D36" s="165" t="n"/>
      <c r="E36" s="165" t="n"/>
      <c r="F36" s="216" t="inlineStr">
        <is>
          <t>(Fall Protection Supplied by Others)</t>
        </is>
      </c>
      <c r="G36" s="165" t="n"/>
    </row>
    <row customHeight="1" ht="15" r="37" s="69">
      <c r="A37" s="112" t="inlineStr">
        <is>
          <t>15- Concrete Epicore Slab Beams at Level 2, 3, 4 and Partial Main Roof) (Per Slab Beam Schedule on S102, S103 and S104)</t>
        </is>
      </c>
      <c r="G37" s="72" t="n"/>
    </row>
    <row customHeight="1" ht="15" r="38" s="69">
      <c r="A38" s="112" t="inlineStr">
        <is>
          <t xml:space="preserve">      *Epicore Slab and Slab Beam Shoring Not Included*</t>
        </is>
      </c>
      <c r="G38" s="72" t="n"/>
    </row>
    <row customHeight="1" ht="15" r="39" s="69">
      <c r="A39" s="112" t="inlineStr">
        <is>
          <t>16- Concrete Infill Pan, landing Stairs #1,#2 Metal stairs nosing's not included</t>
        </is>
      </c>
      <c r="G39" s="72" t="n"/>
    </row>
    <row customHeight="1" ht="15" r="40" s="69">
      <c r="A40" s="81" t="inlineStr">
        <is>
          <t>17- Embed Plate (Install Only)</t>
        </is>
      </c>
      <c r="B40" s="162" t="n"/>
      <c r="C40" s="162" t="n"/>
      <c r="D40" s="72" t="n"/>
      <c r="E40" s="72" t="n"/>
      <c r="F40" s="72" t="n"/>
      <c r="G40" s="72" t="n"/>
    </row>
    <row customHeight="1" ht="15" r="41" s="69">
      <c r="A41" s="81" t="inlineStr">
        <is>
          <t>18- Concrete Wall Edge Angle  (Install only)</t>
        </is>
      </c>
      <c r="B41" s="162" t="n"/>
      <c r="C41" s="162" t="n"/>
      <c r="D41" s="72" t="n"/>
      <c r="E41" s="72" t="n"/>
      <c r="F41" s="72" t="n"/>
      <c r="G41" s="72" t="n"/>
    </row>
    <row customHeight="1" ht="15" r="42" s="69">
      <c r="A42" s="81" t="inlineStr">
        <is>
          <t xml:space="preserve">19- Thermal Break </t>
        </is>
      </c>
      <c r="B42" s="162" t="n"/>
      <c r="C42" s="162" t="n"/>
      <c r="D42" s="72" t="n"/>
      <c r="E42" s="72" t="n"/>
      <c r="F42" s="72" t="n"/>
      <c r="G42" s="72" t="n"/>
    </row>
    <row customHeight="1" ht="15" r="43" s="69">
      <c r="A43" s="81" t="inlineStr">
        <is>
          <t>20- Reinforcement Installation Shop Drawings and Rebar Included</t>
        </is>
      </c>
      <c r="B43" s="162" t="n"/>
      <c r="C43" s="162" t="n"/>
      <c r="D43" s="72" t="n"/>
      <c r="E43" s="72" t="n"/>
      <c r="F43" s="72" t="n"/>
      <c r="G43" s="72" t="n"/>
    </row>
    <row customHeight="1" ht="15" r="44" s="69">
      <c r="A44" s="81" t="inlineStr">
        <is>
          <t>21- Concrete Pumps for Slabs and Walls Included</t>
        </is>
      </c>
      <c r="B44" s="162" t="n"/>
      <c r="C44" s="162" t="n"/>
      <c r="D44" s="72" t="n"/>
      <c r="E44" s="72" t="n"/>
      <c r="F44" s="72" t="n"/>
      <c r="G44" s="72" t="n"/>
    </row>
    <row customHeight="1" ht="15" r="45" s="69">
      <c r="A45" s="81" t="inlineStr">
        <is>
          <t>22- Provide &amp; Maintain Equipment, Material, Tools, Labor and Supervision Required For Cast-In-Place Concrete</t>
        </is>
      </c>
      <c r="B45" s="162" t="n"/>
      <c r="C45" s="162" t="n"/>
      <c r="D45" s="72" t="n"/>
      <c r="E45" s="72" t="n"/>
      <c r="F45" s="72" t="n"/>
      <c r="G45" s="72" t="n"/>
    </row>
    <row customHeight="1" ht="14.25" r="46" s="69">
      <c r="A46" s="81" t="inlineStr">
        <is>
          <t>23- Clean Site and Relocate Trash to a Dumpster Provided by Others</t>
        </is>
      </c>
      <c r="B46" s="162" t="n"/>
      <c r="C46" s="162" t="n"/>
      <c r="D46" s="72" t="n"/>
      <c r="E46" s="72" t="n"/>
      <c r="F46" s="72" t="n"/>
      <c r="G46" s="72" t="n"/>
    </row>
    <row customHeight="1" ht="15" r="47" s="69" thickBot="1">
      <c r="A47" s="81" t="n"/>
      <c r="B47" s="162" t="n"/>
      <c r="C47" s="162" t="n"/>
      <c r="D47" s="72" t="n"/>
      <c r="E47" s="72" t="n"/>
      <c r="F47" s="72" t="n"/>
      <c r="G47" s="72" t="n"/>
    </row>
    <row customHeight="1" ht="15" r="48" s="69">
      <c r="A48" s="280" t="inlineStr">
        <is>
          <t>DOES NOT INCLUDE: Demolition, existing pile/concrete repair/connections, excavation, backfill, compaction, stone, insulation, importing/exporting of any material, waterproofing, drains gravel, winter protection, retaining walls, cmu/block work, cut or fill metal piles, temporary excavation shoring or any unforeseen/undisclosed site conditions.</t>
        </is>
      </c>
      <c r="B48" s="281" t="n"/>
      <c r="C48" s="281" t="n"/>
      <c r="D48" s="281" t="n"/>
      <c r="E48" s="281" t="n"/>
      <c r="F48" s="281" t="n"/>
      <c r="G48" s="281" t="n"/>
      <c r="H48" s="281" t="n"/>
      <c r="I48" s="282" t="n"/>
    </row>
    <row customHeight="1" ht="15" r="49" s="69">
      <c r="A49" s="283" t="n"/>
      <c r="I49" s="284" t="n"/>
    </row>
    <row customHeight="1" ht="15" r="50" s="69" thickBot="1">
      <c r="A50" s="285" t="n"/>
      <c r="B50" s="265" t="n"/>
      <c r="C50" s="265" t="n"/>
      <c r="D50" s="265" t="n"/>
      <c r="E50" s="265" t="n"/>
      <c r="F50" s="265" t="n"/>
      <c r="G50" s="265" t="n"/>
      <c r="H50" s="265" t="n"/>
      <c r="I50" s="286" t="n"/>
    </row>
    <row customHeight="1" ht="12" r="51" s="69">
      <c r="A51" s="73" t="n"/>
      <c r="B51" s="73" t="n"/>
      <c r="C51" s="73" t="n"/>
      <c r="D51" s="73" t="n"/>
      <c r="E51" s="73" t="n"/>
      <c r="F51" s="73" t="n"/>
      <c r="G51" s="73" t="n"/>
    </row>
    <row customHeight="1" ht="21" r="52" s="69">
      <c r="A52" s="116" t="inlineStr">
        <is>
          <t>TOTAL</t>
        </is>
      </c>
      <c r="B52" s="117" t="n"/>
      <c r="C52" s="118" t="n"/>
      <c r="D52" s="118" t="n"/>
      <c r="E52" s="118" t="n"/>
      <c r="F52" s="118" t="n"/>
      <c r="G52" s="118" t="n"/>
      <c r="H52" s="287">
        <f>ESTIMATE!E327</f>
        <v/>
      </c>
      <c r="I52" s="53" t="n"/>
    </row>
    <row customHeight="1" ht="18" r="53" s="69">
      <c r="A53" s="108" t="n"/>
      <c r="B53" s="109" t="n"/>
      <c r="C53" s="86" t="n"/>
      <c r="D53" s="86" t="n"/>
      <c r="E53" s="86" t="n"/>
      <c r="F53" s="86" t="n"/>
      <c r="G53" s="86" t="n"/>
      <c r="H53" s="288" t="n"/>
      <c r="I53" s="288" t="n"/>
    </row>
    <row r="54">
      <c r="A54" s="230" t="inlineStr">
        <is>
          <t>NOTE: As you are aware, our industry has been feeling the effects of significant cost increases from rising fuel costs, energy rates, steel and concrete price increases, and higher insurance premiums. This proposal is based on today's market. Material prices are subject to change. This proposal does not include winter protection winter mix or concrete additives.</t>
        </is>
      </c>
    </row>
    <row r="55"/>
    <row r="56"/>
    <row r="57">
      <c r="A57" s="230" t="n"/>
      <c r="B57" s="230" t="n"/>
      <c r="C57" s="230" t="n"/>
      <c r="D57" s="230" t="n"/>
      <c r="E57" s="230" t="n"/>
      <c r="F57" s="230" t="n"/>
      <c r="G57" s="230" t="n"/>
      <c r="H57" s="230" t="n"/>
      <c r="I57" s="230" t="n"/>
    </row>
    <row r="58">
      <c r="A58" s="230" t="n"/>
      <c r="B58" s="230" t="n"/>
      <c r="C58" s="230" t="n"/>
      <c r="D58" s="230" t="n"/>
      <c r="E58" s="230" t="n"/>
      <c r="F58" s="230" t="n"/>
      <c r="G58" s="230" t="n"/>
      <c r="H58" s="230" t="n"/>
      <c r="I58" s="230" t="n"/>
    </row>
    <row r="59"/>
    <row r="60">
      <c r="B60" s="44" t="n"/>
      <c r="C60" s="44" t="n"/>
      <c r="D60" s="44" t="n"/>
      <c r="E60" s="44" t="n"/>
      <c r="G60" s="44" t="n"/>
      <c r="H60" s="44" t="n"/>
    </row>
    <row customHeight="1" ht="18" r="61" s="69">
      <c r="B61" s="226" t="inlineStr">
        <is>
          <t>Tony Pereira | President</t>
        </is>
      </c>
      <c r="C61" s="274" t="n"/>
      <c r="D61" s="274" t="n"/>
      <c r="E61" s="274" t="n"/>
      <c r="G61" s="227" t="inlineStr">
        <is>
          <t>DATE</t>
        </is>
      </c>
      <c r="H61" s="274" t="n"/>
    </row>
    <row r="62">
      <c r="B62" s="228" t="inlineStr">
        <is>
          <t>tony@concretesystemsinc.com</t>
        </is>
      </c>
    </row>
    <row customHeight="1" ht="16" r="63" s="69">
      <c r="B63" s="229" t="n"/>
      <c r="F63" s="119" t="n"/>
    </row>
  </sheetData>
  <mergeCells count="19">
    <mergeCell ref="A15:I15"/>
    <mergeCell ref="A17:I18"/>
    <mergeCell ref="H52:I52"/>
    <mergeCell ref="A48:I50"/>
    <mergeCell ref="A16:I16"/>
    <mergeCell ref="A19:D20"/>
    <mergeCell ref="E19:I20"/>
    <mergeCell ref="A14:I14"/>
    <mergeCell ref="E1:I1"/>
    <mergeCell ref="E2:I2"/>
    <mergeCell ref="E3:I3"/>
    <mergeCell ref="E4:I4"/>
    <mergeCell ref="G11:I11"/>
    <mergeCell ref="G12:I12"/>
    <mergeCell ref="B61:E61"/>
    <mergeCell ref="G61:H61"/>
    <mergeCell ref="B62:E62"/>
    <mergeCell ref="B63:E63"/>
    <mergeCell ref="A54:I56"/>
  </mergeCells>
  <hyperlinks>
    <hyperlink ref="B12" r:id="rId1"/>
    <hyperlink display="mailto:bruno@concretesystemsinc.com" ref="B62" r:id="rId2"/>
  </hyperlinks>
  <pageMargins bottom="0.2" footer="0" header="0" left="0.5" right="0" top="0.2"/>
  <pageSetup orientation="portrait" scale="7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lina</dc:creator>
  <dcterms:created xsi:type="dcterms:W3CDTF">2015-08-07T12:13:30Z</dcterms:created>
  <dcterms:modified xsi:type="dcterms:W3CDTF">2019-09-16T15:31:34Z</dcterms:modified>
  <cp:lastModifiedBy>Microsoft Office User</cp:lastModifiedBy>
  <cp:lastPrinted>2018-05-21T14:09:13Z</cp:lastPrinted>
</cp:coreProperties>
</file>