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codeName="ThisWorkbook" defaultThemeVersion="166925"/>
  <mc:AlternateContent xmlns:mc="http://schemas.openxmlformats.org/markup-compatibility/2006">
    <mc:Choice Requires="x15">
      <x15ac:absPath xmlns:x15ac="http://schemas.microsoft.com/office/spreadsheetml/2010/11/ac" url="https://wopi.dropbox.com/wopi/files/oid_7514256094527882752/WOPIServiceId_TP_DROPBOX_PLUS/WOPIUserId_-/"/>
    </mc:Choice>
  </mc:AlternateContent>
  <xr:revisionPtr revIDLastSave="1706" documentId="13_ncr:1_{AB1B74D9-F963-4697-8695-D6254C10D8C4}" xr6:coauthVersionLast="47" xr6:coauthVersionMax="47" xr10:uidLastSave="{C0F2CE3D-CC01-4A37-B4CC-055B76910498}"/>
  <bookViews>
    <workbookView xWindow="-28920" yWindow="-120" windowWidth="29040" windowHeight="15720" xr2:uid="{00000000-000D-0000-FFFF-FFFF00000000}"/>
  </bookViews>
  <sheets>
    <sheet name="HR-UpToDate" sheetId="1" r:id="rId1"/>
    <sheet name="Event Samples" sheetId="4" r:id="rId2"/>
    <sheet name="Validation Lists" sheetId="3" r:id="rId3"/>
    <sheet name="Site Info" sheetId="2" r:id="rId4"/>
  </sheets>
  <definedNames>
    <definedName name="_xlnm._FilterDatabase" localSheetId="0" hidden="1">'HR-UpToDate'!$A$1:$M$822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837" i="1" l="1"/>
  <c r="I836" i="1"/>
  <c r="I835" i="1"/>
  <c r="I834" i="1"/>
  <c r="I833" i="1"/>
  <c r="I832" i="1"/>
  <c r="I831" i="1"/>
  <c r="I830" i="1"/>
  <c r="I829" i="1"/>
  <c r="I828" i="1"/>
  <c r="I827" i="1"/>
  <c r="I826" i="1"/>
  <c r="I825" i="1"/>
  <c r="I824" i="1"/>
  <c r="I823" i="1"/>
  <c r="H837" i="1"/>
  <c r="H836" i="1"/>
  <c r="H835" i="1"/>
  <c r="H834" i="1"/>
  <c r="H833" i="1"/>
  <c r="H832" i="1"/>
  <c r="H831" i="1"/>
  <c r="H830" i="1"/>
  <c r="H829" i="1"/>
  <c r="H828" i="1"/>
  <c r="H827" i="1"/>
  <c r="H826" i="1"/>
  <c r="H825" i="1"/>
  <c r="H824" i="1"/>
  <c r="H823" i="1"/>
  <c r="I822" i="1"/>
  <c r="I821" i="1"/>
  <c r="I804" i="1"/>
  <c r="I781" i="1"/>
  <c r="H822" i="1"/>
  <c r="H821" i="1"/>
  <c r="H808" i="1"/>
  <c r="H809" i="1"/>
  <c r="H810" i="1"/>
  <c r="H811" i="1"/>
  <c r="H812" i="1"/>
  <c r="H813" i="1"/>
  <c r="H814" i="1"/>
  <c r="H815" i="1"/>
  <c r="H816" i="1"/>
  <c r="H817" i="1"/>
  <c r="H818" i="1"/>
  <c r="H819" i="1"/>
  <c r="H820" i="1"/>
  <c r="I808" i="1"/>
  <c r="I809" i="1"/>
  <c r="I810" i="1"/>
  <c r="I811" i="1"/>
  <c r="I812" i="1"/>
  <c r="I813" i="1"/>
  <c r="I814" i="1"/>
  <c r="I815" i="1"/>
  <c r="I816" i="1"/>
  <c r="I817" i="1"/>
  <c r="I818" i="1"/>
  <c r="I819" i="1"/>
  <c r="I820" i="1"/>
  <c r="I805" i="1"/>
  <c r="I806" i="1"/>
  <c r="I807" i="1"/>
  <c r="H807" i="1"/>
  <c r="H768" i="1"/>
  <c r="H806" i="1"/>
  <c r="H805" i="1"/>
  <c r="H804" i="1"/>
  <c r="H803" i="1"/>
  <c r="H802" i="1"/>
  <c r="H801" i="1"/>
  <c r="H800" i="1"/>
  <c r="H799" i="1"/>
  <c r="H798" i="1"/>
  <c r="H797" i="1"/>
  <c r="H796" i="1"/>
  <c r="H795" i="1"/>
  <c r="H794" i="1"/>
  <c r="I803" i="1"/>
  <c r="I802" i="1"/>
  <c r="I801" i="1"/>
  <c r="I800" i="1"/>
  <c r="I799" i="1"/>
  <c r="I798" i="1"/>
  <c r="I797" i="1"/>
  <c r="I796" i="1"/>
  <c r="I795" i="1"/>
  <c r="I794" i="1"/>
  <c r="J804" i="1"/>
  <c r="I793" i="1"/>
  <c r="I792" i="1"/>
  <c r="I791" i="1"/>
  <c r="I790" i="1"/>
  <c r="I782" i="1"/>
  <c r="I783" i="1"/>
  <c r="I784" i="1"/>
  <c r="I785" i="1"/>
  <c r="I786" i="1"/>
  <c r="I787" i="1"/>
  <c r="I788" i="1"/>
  <c r="I789" i="1"/>
  <c r="I780" i="1"/>
  <c r="I779" i="1"/>
  <c r="H793" i="1"/>
  <c r="H792" i="1"/>
  <c r="H791" i="1"/>
  <c r="H790" i="1"/>
  <c r="H789" i="1"/>
  <c r="H788" i="1"/>
  <c r="H787" i="1"/>
  <c r="H786" i="1"/>
  <c r="H785" i="1"/>
  <c r="H784" i="1"/>
  <c r="H783" i="1"/>
  <c r="H782" i="1"/>
  <c r="H781" i="1"/>
  <c r="H780" i="1"/>
  <c r="H779" i="1"/>
  <c r="I778" i="1"/>
  <c r="I777" i="1"/>
  <c r="H778" i="1"/>
  <c r="I776" i="1"/>
  <c r="I775" i="1"/>
  <c r="I774" i="1"/>
  <c r="I773" i="1"/>
  <c r="I772" i="1"/>
  <c r="I771" i="1"/>
  <c r="I770" i="1"/>
  <c r="I769" i="1"/>
  <c r="I768" i="1"/>
  <c r="I767" i="1"/>
  <c r="I766" i="1"/>
  <c r="I765" i="1"/>
  <c r="J33" i="4"/>
  <c r="J34" i="4"/>
  <c r="J32" i="4"/>
  <c r="K33" i="4"/>
  <c r="K34" i="4"/>
  <c r="K32" i="4"/>
  <c r="H777" i="1"/>
  <c r="H776" i="1"/>
  <c r="H775" i="1"/>
  <c r="H774" i="1"/>
  <c r="H773" i="1"/>
  <c r="H772" i="1"/>
  <c r="H771" i="1"/>
  <c r="H770" i="1"/>
  <c r="H769" i="1"/>
  <c r="H767" i="1"/>
  <c r="H766" i="1"/>
  <c r="H765" i="1"/>
  <c r="I764" i="1"/>
  <c r="I763" i="1"/>
  <c r="I762" i="1"/>
  <c r="I761" i="1"/>
  <c r="I760" i="1"/>
  <c r="I759" i="1"/>
  <c r="I758" i="1"/>
  <c r="I757" i="1"/>
  <c r="I756" i="1"/>
  <c r="I754" i="1"/>
  <c r="I753" i="1"/>
  <c r="I752" i="1"/>
  <c r="I751" i="1"/>
  <c r="I750" i="1"/>
  <c r="H764" i="1"/>
  <c r="H763" i="1"/>
  <c r="H762" i="1"/>
  <c r="H761" i="1"/>
  <c r="J755" i="1"/>
  <c r="I755" i="1" s="1"/>
  <c r="H760" i="1"/>
  <c r="H759" i="1"/>
  <c r="H758" i="1"/>
  <c r="H757" i="1"/>
  <c r="H756" i="1"/>
  <c r="H755" i="1"/>
  <c r="H754" i="1"/>
  <c r="H753" i="1"/>
  <c r="H752" i="1"/>
  <c r="H751" i="1"/>
  <c r="H750" i="1"/>
  <c r="H748" i="1"/>
  <c r="H749" i="1"/>
  <c r="I748" i="1"/>
  <c r="I749" i="1"/>
  <c r="I747" i="1"/>
  <c r="I746" i="1"/>
  <c r="I745" i="1"/>
  <c r="I744" i="1"/>
  <c r="I743" i="1"/>
  <c r="I742" i="1"/>
  <c r="I741" i="1"/>
  <c r="I739" i="1"/>
  <c r="I738" i="1"/>
  <c r="I737" i="1"/>
  <c r="I736" i="1"/>
  <c r="I735" i="1"/>
  <c r="I734" i="1"/>
  <c r="I733" i="1"/>
  <c r="H747" i="1"/>
  <c r="H746" i="1"/>
  <c r="H745" i="1"/>
  <c r="H744" i="1"/>
  <c r="H743" i="1"/>
  <c r="H742" i="1"/>
  <c r="H741" i="1"/>
  <c r="H740" i="1"/>
  <c r="H739" i="1"/>
  <c r="H738" i="1"/>
  <c r="H737" i="1"/>
  <c r="H736" i="1"/>
  <c r="H735" i="1"/>
  <c r="H734" i="1"/>
  <c r="H733" i="1"/>
  <c r="I732" i="1"/>
  <c r="H732" i="1"/>
  <c r="I731" i="1"/>
  <c r="I730" i="1"/>
  <c r="I729" i="1"/>
  <c r="I728" i="1"/>
  <c r="I727" i="1"/>
  <c r="I726" i="1"/>
  <c r="I725" i="1"/>
  <c r="I724" i="1"/>
  <c r="I723" i="1"/>
  <c r="I722" i="1"/>
  <c r="I721" i="1"/>
  <c r="I720" i="1"/>
  <c r="I719" i="1"/>
  <c r="I718" i="1"/>
  <c r="I717" i="1"/>
  <c r="H731" i="1"/>
  <c r="H730" i="1"/>
  <c r="H729" i="1"/>
  <c r="H728" i="1"/>
  <c r="H727" i="1"/>
  <c r="H726" i="1"/>
  <c r="H725" i="1"/>
  <c r="H724" i="1"/>
  <c r="H723" i="1"/>
  <c r="H722" i="1"/>
  <c r="H721" i="1"/>
  <c r="H720" i="1"/>
  <c r="H719" i="1"/>
  <c r="H718" i="1"/>
  <c r="H717" i="1"/>
  <c r="I712" i="1"/>
  <c r="I713" i="1"/>
  <c r="I714" i="1"/>
  <c r="I715" i="1"/>
  <c r="I716" i="1"/>
  <c r="H716" i="1"/>
  <c r="H715" i="1"/>
  <c r="H714" i="1"/>
  <c r="H713" i="1"/>
  <c r="I711" i="1"/>
  <c r="I702" i="1"/>
  <c r="I703" i="1"/>
  <c r="I705" i="1"/>
  <c r="I706" i="1"/>
  <c r="I707" i="1"/>
  <c r="I708" i="1"/>
  <c r="I709" i="1"/>
  <c r="I710" i="1"/>
  <c r="I704" i="1"/>
  <c r="I694" i="1"/>
  <c r="H710" i="1"/>
  <c r="H703" i="1"/>
  <c r="H712" i="1"/>
  <c r="H711" i="1"/>
  <c r="H709" i="1"/>
  <c r="H708" i="1"/>
  <c r="H707" i="1"/>
  <c r="H706" i="1"/>
  <c r="H705" i="1"/>
  <c r="H704" i="1"/>
  <c r="H702" i="1"/>
  <c r="H701" i="1"/>
  <c r="I690" i="1"/>
  <c r="I689" i="1"/>
  <c r="I660" i="1"/>
  <c r="K693" i="1"/>
  <c r="K692" i="1"/>
  <c r="K691" i="1"/>
  <c r="H698" i="1"/>
  <c r="H700" i="1"/>
  <c r="H699" i="1"/>
  <c r="H697" i="1"/>
  <c r="H696" i="1"/>
  <c r="K688" i="1"/>
  <c r="K687" i="1"/>
  <c r="K686" i="1"/>
  <c r="K685" i="1"/>
  <c r="H695" i="1"/>
  <c r="H694" i="1"/>
  <c r="H693" i="1"/>
  <c r="H692" i="1"/>
  <c r="H691" i="1"/>
  <c r="H690" i="1"/>
  <c r="H689" i="1"/>
  <c r="H688" i="1"/>
  <c r="H687" i="1"/>
  <c r="H686" i="1"/>
  <c r="H685" i="1"/>
  <c r="K670" i="1"/>
  <c r="K671" i="1"/>
  <c r="K672" i="1"/>
  <c r="K673" i="1"/>
  <c r="K674" i="1"/>
  <c r="K675" i="1"/>
  <c r="K676" i="1"/>
  <c r="K677" i="1"/>
  <c r="K678" i="1"/>
  <c r="K679" i="1"/>
  <c r="K682" i="1"/>
  <c r="K683" i="1"/>
  <c r="K684" i="1"/>
  <c r="K669" i="1"/>
  <c r="H684" i="1"/>
  <c r="H683" i="1"/>
  <c r="H682" i="1"/>
  <c r="H681" i="1"/>
  <c r="H680" i="1"/>
  <c r="H679" i="1"/>
  <c r="H678" i="1"/>
  <c r="H677" i="1"/>
  <c r="H676" i="1"/>
  <c r="H675" i="1"/>
  <c r="H674" i="1"/>
  <c r="H673" i="1"/>
  <c r="H672" i="1"/>
  <c r="H671" i="1"/>
  <c r="H670" i="1"/>
  <c r="H669" i="1"/>
  <c r="H668" i="1"/>
  <c r="H667" i="1"/>
  <c r="H666" i="1"/>
  <c r="H665" i="1"/>
  <c r="H664" i="1"/>
  <c r="K659" i="1"/>
  <c r="K658" i="1"/>
  <c r="K657" i="1"/>
  <c r="K656" i="1"/>
  <c r="K655" i="1"/>
  <c r="K654" i="1"/>
  <c r="K653" i="1"/>
  <c r="H663" i="1"/>
  <c r="H662" i="1"/>
  <c r="H661" i="1"/>
  <c r="H660" i="1"/>
  <c r="H659" i="1"/>
  <c r="H658" i="1"/>
  <c r="H657" i="1"/>
  <c r="H656" i="1"/>
  <c r="H655" i="1"/>
  <c r="H654" i="1"/>
  <c r="H653" i="1"/>
  <c r="K651" i="1"/>
  <c r="K652" i="1"/>
  <c r="H652" i="1"/>
  <c r="H651" i="1"/>
  <c r="K649" i="1"/>
  <c r="K648" i="1"/>
  <c r="H650" i="1"/>
  <c r="H649" i="1"/>
  <c r="H648" i="1"/>
  <c r="K647" i="1"/>
  <c r="K646" i="1"/>
  <c r="K645" i="1"/>
  <c r="K644" i="1"/>
  <c r="K643" i="1"/>
  <c r="K642" i="1"/>
  <c r="K641" i="1"/>
  <c r="K640" i="1"/>
  <c r="K639" i="1"/>
  <c r="K638" i="1"/>
  <c r="K637" i="1"/>
  <c r="H646" i="1"/>
  <c r="H647" i="1"/>
  <c r="H645" i="1"/>
  <c r="H644" i="1"/>
  <c r="H643" i="1"/>
  <c r="H642" i="1"/>
  <c r="H641" i="1"/>
  <c r="H640" i="1"/>
  <c r="H639" i="1"/>
  <c r="H638" i="1"/>
  <c r="H637" i="1"/>
  <c r="J19" i="4"/>
  <c r="J18" i="4"/>
  <c r="J17" i="4"/>
  <c r="I636" i="1"/>
  <c r="H636" i="1"/>
  <c r="I635" i="1"/>
  <c r="I634" i="1"/>
  <c r="I633" i="1"/>
  <c r="I632" i="1"/>
  <c r="I631" i="1"/>
  <c r="I630" i="1"/>
  <c r="I629" i="1"/>
  <c r="H635" i="1"/>
  <c r="H634" i="1"/>
  <c r="H633" i="1"/>
  <c r="H632" i="1"/>
  <c r="H631" i="1"/>
  <c r="H630" i="1"/>
  <c r="H629" i="1"/>
  <c r="Q628" i="1"/>
  <c r="H628" i="1" s="1"/>
  <c r="Q627" i="1"/>
  <c r="H627" i="1" s="1"/>
  <c r="Q626" i="1"/>
  <c r="H626" i="1" s="1"/>
  <c r="Q625" i="1"/>
  <c r="H625" i="1" s="1"/>
  <c r="Q624" i="1"/>
  <c r="H624" i="1" s="1"/>
  <c r="Q623" i="1"/>
  <c r="H623" i="1" s="1"/>
  <c r="Q622" i="1"/>
  <c r="H622" i="1" s="1"/>
  <c r="I621" i="1"/>
  <c r="H621" i="1"/>
  <c r="I620" i="1"/>
  <c r="H620" i="1"/>
  <c r="I619" i="1"/>
  <c r="H619" i="1"/>
  <c r="I618" i="1"/>
  <c r="H618" i="1"/>
  <c r="I617" i="1"/>
  <c r="H617" i="1"/>
  <c r="I616" i="1"/>
  <c r="H616" i="1"/>
  <c r="I615" i="1"/>
  <c r="H615" i="1"/>
  <c r="H614" i="1"/>
  <c r="J614" i="1"/>
  <c r="I614" i="1" s="1"/>
  <c r="I613" i="1"/>
  <c r="H613" i="1"/>
  <c r="I612" i="1"/>
  <c r="H612" i="1"/>
  <c r="I611" i="1"/>
  <c r="H611" i="1"/>
  <c r="I610" i="1"/>
  <c r="H610" i="1"/>
  <c r="J609" i="1"/>
  <c r="I609" i="1"/>
  <c r="H609" i="1"/>
  <c r="H608" i="1"/>
  <c r="H607" i="1"/>
  <c r="I607" i="1"/>
  <c r="J608" i="1"/>
  <c r="I608" i="1" s="1"/>
  <c r="H606" i="1"/>
  <c r="J606" i="1"/>
  <c r="I606" i="1" s="1"/>
  <c r="J605" i="1"/>
  <c r="I605" i="1"/>
  <c r="H605" i="1"/>
  <c r="I604" i="1"/>
  <c r="H604" i="1"/>
  <c r="I603" i="1"/>
  <c r="H603" i="1"/>
  <c r="I602" i="1"/>
  <c r="H602" i="1"/>
  <c r="I601" i="1"/>
  <c r="H601" i="1"/>
  <c r="I600" i="1"/>
  <c r="H600" i="1"/>
  <c r="I599" i="1"/>
  <c r="H599" i="1"/>
  <c r="I598" i="1"/>
  <c r="H598" i="1"/>
  <c r="I597" i="1"/>
  <c r="H597" i="1"/>
  <c r="I596" i="1"/>
  <c r="H596" i="1"/>
  <c r="I595" i="1"/>
  <c r="H595" i="1"/>
  <c r="I594" i="1"/>
  <c r="H594" i="1"/>
  <c r="I593" i="1"/>
  <c r="H593" i="1"/>
  <c r="I592" i="1"/>
  <c r="H592" i="1"/>
  <c r="I591" i="1"/>
  <c r="H591" i="1"/>
  <c r="I590" i="1"/>
  <c r="H590" i="1"/>
  <c r="L14" i="4"/>
  <c r="I589" i="1"/>
  <c r="K11" i="4"/>
  <c r="K12" i="4" s="1"/>
  <c r="I587" i="1"/>
  <c r="H589" i="1"/>
  <c r="H588" i="1"/>
  <c r="H587" i="1"/>
  <c r="J588" i="1"/>
  <c r="I588" i="1" s="1"/>
  <c r="H586" i="1"/>
  <c r="H585" i="1"/>
  <c r="H584" i="1"/>
  <c r="I586" i="1"/>
  <c r="I585" i="1"/>
  <c r="J584" i="1"/>
  <c r="I584" i="1" s="1"/>
  <c r="I583" i="1"/>
  <c r="I582" i="1"/>
  <c r="I581" i="1"/>
  <c r="I580" i="1"/>
  <c r="I579" i="1"/>
  <c r="I578" i="1"/>
  <c r="H583" i="1"/>
  <c r="H582" i="1"/>
  <c r="H581" i="1"/>
  <c r="H580" i="1"/>
  <c r="H579" i="1"/>
  <c r="H578" i="1"/>
  <c r="H577" i="1"/>
  <c r="I576" i="1"/>
  <c r="J577" i="1"/>
  <c r="I577" i="1" s="1"/>
  <c r="H576" i="1"/>
  <c r="K10" i="4"/>
  <c r="J575" i="1"/>
  <c r="I575" i="1" s="1"/>
  <c r="J574" i="1"/>
  <c r="I574" i="1" s="1"/>
  <c r="J573" i="1"/>
  <c r="I573" i="1" s="1"/>
  <c r="J572" i="1"/>
  <c r="I572" i="1" s="1"/>
  <c r="J571" i="1"/>
  <c r="I571" i="1" s="1"/>
  <c r="J570" i="1"/>
  <c r="I570" i="1" s="1"/>
  <c r="H575" i="1"/>
  <c r="H574" i="1"/>
  <c r="H573" i="1"/>
  <c r="H572" i="1"/>
  <c r="H571" i="1"/>
  <c r="H570" i="1"/>
  <c r="H569" i="1"/>
  <c r="H568" i="1"/>
  <c r="H567" i="1"/>
  <c r="H566" i="1"/>
  <c r="H565" i="1"/>
  <c r="H564" i="1"/>
  <c r="H563" i="1"/>
  <c r="H562" i="1"/>
  <c r="H561" i="1"/>
  <c r="H560" i="1"/>
  <c r="H559" i="1"/>
  <c r="H558" i="1"/>
  <c r="H557" i="1"/>
  <c r="H556" i="1"/>
  <c r="H555" i="1"/>
  <c r="H554" i="1"/>
  <c r="H553" i="1"/>
  <c r="H552" i="1"/>
  <c r="H551" i="1"/>
  <c r="H550" i="1"/>
  <c r="H549" i="1"/>
  <c r="H548" i="1"/>
  <c r="H547" i="1"/>
  <c r="H535" i="1"/>
  <c r="H536" i="1"/>
  <c r="H537" i="1"/>
  <c r="H538" i="1"/>
  <c r="H539" i="1"/>
  <c r="H540" i="1"/>
  <c r="H541" i="1"/>
  <c r="H542" i="1"/>
  <c r="H543" i="1"/>
  <c r="H544" i="1"/>
  <c r="H545" i="1"/>
  <c r="H546" i="1"/>
  <c r="H425" i="1"/>
  <c r="I534" i="1"/>
  <c r="H534" i="1"/>
  <c r="H533" i="1"/>
  <c r="H532" i="1"/>
  <c r="H531" i="1"/>
  <c r="H530" i="1"/>
  <c r="H529" i="1"/>
  <c r="H528" i="1"/>
  <c r="H527" i="1"/>
  <c r="H526" i="1"/>
  <c r="H525" i="1"/>
  <c r="H524" i="1"/>
  <c r="H523" i="1"/>
  <c r="H522" i="1"/>
  <c r="H521" i="1"/>
  <c r="H520" i="1"/>
  <c r="H519" i="1"/>
  <c r="H518" i="1"/>
  <c r="H517" i="1"/>
  <c r="H516" i="1"/>
  <c r="H515" i="1"/>
  <c r="H514" i="1"/>
  <c r="H513" i="1"/>
  <c r="H512" i="1"/>
  <c r="H510" i="1"/>
  <c r="H509" i="1"/>
  <c r="H511" i="1"/>
  <c r="H508" i="1"/>
  <c r="I499" i="1"/>
  <c r="I501" i="1"/>
  <c r="I495" i="1"/>
  <c r="H506" i="1"/>
  <c r="H505" i="1"/>
  <c r="H504" i="1"/>
  <c r="H503" i="1"/>
  <c r="H502" i="1"/>
  <c r="H501" i="1"/>
  <c r="H500" i="1"/>
  <c r="H499" i="1"/>
  <c r="H498" i="1"/>
  <c r="H497" i="1"/>
  <c r="H496" i="1"/>
  <c r="H495" i="1"/>
  <c r="H507" i="1"/>
  <c r="I494" i="1"/>
  <c r="H494" i="1"/>
  <c r="H493" i="1"/>
  <c r="H492" i="1"/>
  <c r="H491" i="1"/>
  <c r="H490" i="1"/>
  <c r="H489" i="1"/>
  <c r="H488" i="1"/>
  <c r="H487" i="1"/>
  <c r="H486" i="1"/>
  <c r="H485" i="1"/>
  <c r="H484" i="1"/>
  <c r="H483" i="1"/>
  <c r="H482" i="1"/>
  <c r="H481" i="1"/>
  <c r="H480" i="1"/>
  <c r="H475" i="1"/>
  <c r="H479" i="1"/>
  <c r="J8" i="4"/>
  <c r="J7" i="4"/>
  <c r="K14" i="4" l="1"/>
  <c r="K15" i="4" s="1"/>
  <c r="H476" i="1"/>
  <c r="H477" i="1"/>
  <c r="H478" i="1"/>
  <c r="H474" i="1"/>
  <c r="H473" i="1"/>
  <c r="H471" i="1"/>
  <c r="H472" i="1"/>
  <c r="J3" i="4"/>
  <c r="J5" i="4"/>
  <c r="J6" i="4"/>
  <c r="J2" i="4"/>
  <c r="H470" i="1"/>
  <c r="H469" i="1"/>
  <c r="H468" i="1"/>
  <c r="H467" i="1"/>
  <c r="H466" i="1"/>
  <c r="H465" i="1"/>
  <c r="H456" i="1"/>
  <c r="H455" i="1"/>
  <c r="H464" i="1"/>
  <c r="H463" i="1"/>
  <c r="H462" i="1"/>
  <c r="H461" i="1"/>
  <c r="H460" i="1"/>
  <c r="H459" i="1"/>
  <c r="H458" i="1"/>
  <c r="H457" i="1"/>
  <c r="H454" i="1"/>
  <c r="H453" i="1"/>
  <c r="H452" i="1"/>
  <c r="H451" i="1"/>
  <c r="H450" i="1"/>
  <c r="H449" i="1"/>
  <c r="H448" i="1"/>
  <c r="H447" i="1"/>
  <c r="H446" i="1"/>
  <c r="H445" i="1"/>
  <c r="H444" i="1"/>
  <c r="H443" i="1"/>
  <c r="H442" i="1"/>
  <c r="H433" i="1"/>
  <c r="H440" i="1"/>
  <c r="H439" i="1"/>
  <c r="H438" i="1"/>
  <c r="H437" i="1"/>
  <c r="H436" i="1"/>
  <c r="H424" i="1"/>
  <c r="H423" i="1"/>
  <c r="H422" i="1"/>
  <c r="H420" i="1"/>
  <c r="H413" i="1"/>
  <c r="H412" i="1"/>
  <c r="H411" i="1"/>
  <c r="H410" i="1"/>
  <c r="H409" i="1"/>
  <c r="H408" i="1"/>
  <c r="H407" i="1"/>
  <c r="H406" i="1"/>
  <c r="H435" i="1"/>
  <c r="H434" i="1"/>
  <c r="H432" i="1"/>
  <c r="H431" i="1"/>
  <c r="H430" i="1"/>
  <c r="I428" i="1"/>
  <c r="I421" i="1"/>
  <c r="F426" i="1"/>
  <c r="E426" i="1"/>
  <c r="H426" i="1" s="1"/>
  <c r="I412" i="1"/>
  <c r="I407" i="1"/>
  <c r="H403" i="1"/>
  <c r="H404" i="1"/>
  <c r="H402" i="1"/>
  <c r="H391" i="1"/>
  <c r="H392" i="1"/>
  <c r="H393" i="1"/>
  <c r="H394" i="1"/>
  <c r="H395" i="1"/>
  <c r="H396" i="1"/>
  <c r="H397" i="1"/>
  <c r="H398" i="1"/>
  <c r="H399" i="1"/>
  <c r="H400" i="1"/>
  <c r="H401" i="1"/>
  <c r="H390" i="1"/>
  <c r="H385" i="1"/>
  <c r="H386" i="1"/>
  <c r="H387" i="1"/>
  <c r="H388" i="1"/>
  <c r="H389" i="1"/>
  <c r="H384" i="1"/>
  <c r="H383" i="1"/>
  <c r="H353" i="1"/>
  <c r="H354" i="1"/>
  <c r="H351" i="1"/>
  <c r="H352" i="1"/>
  <c r="H350" i="1"/>
  <c r="H347" i="1"/>
  <c r="H348" i="1"/>
  <c r="H346" i="1"/>
  <c r="H300" i="1"/>
  <c r="H301" i="1"/>
  <c r="H302" i="1"/>
  <c r="H303" i="1"/>
  <c r="H304" i="1"/>
  <c r="H305" i="1"/>
  <c r="H306" i="1"/>
  <c r="H299" i="1"/>
  <c r="H298" i="1"/>
  <c r="H297" i="1"/>
  <c r="H296" i="1"/>
  <c r="H295" i="1"/>
  <c r="H294" i="1"/>
  <c r="H293" i="1"/>
  <c r="H292" i="1"/>
  <c r="H291" i="1"/>
  <c r="H290" i="1"/>
  <c r="H289" i="1"/>
  <c r="H288" i="1"/>
  <c r="H287" i="1"/>
  <c r="H286" i="1"/>
  <c r="H285" i="1"/>
  <c r="H284" i="1"/>
  <c r="H283" i="1"/>
  <c r="H282" i="1"/>
  <c r="H281" i="1"/>
  <c r="H280" i="1"/>
  <c r="H279" i="1"/>
  <c r="H278" i="1"/>
  <c r="H277" i="1"/>
  <c r="H276" i="1"/>
  <c r="H275" i="1"/>
  <c r="H258" i="1"/>
  <c r="H259" i="1"/>
  <c r="H260" i="1"/>
  <c r="H261" i="1"/>
  <c r="H262" i="1"/>
  <c r="H263" i="1"/>
  <c r="H264" i="1"/>
  <c r="H265" i="1"/>
  <c r="H266" i="1"/>
  <c r="H267" i="1"/>
  <c r="H268" i="1"/>
  <c r="H269" i="1"/>
  <c r="H270" i="1"/>
  <c r="H271" i="1"/>
  <c r="H272" i="1"/>
  <c r="H273" i="1"/>
  <c r="H274" i="1"/>
  <c r="H257" i="1"/>
  <c r="H256" i="1"/>
  <c r="H250" i="1"/>
  <c r="H251" i="1"/>
  <c r="H252" i="1"/>
  <c r="H253" i="1"/>
  <c r="H254" i="1"/>
  <c r="H255" i="1"/>
  <c r="H249" i="1"/>
  <c r="H248" i="1"/>
  <c r="H247" i="1"/>
  <c r="H246" i="1"/>
  <c r="H238" i="1"/>
  <c r="H239" i="1"/>
  <c r="H240" i="1"/>
  <c r="H241" i="1"/>
  <c r="H242" i="1"/>
  <c r="H243" i="1"/>
  <c r="H244" i="1"/>
  <c r="H245" i="1"/>
  <c r="H237" i="1"/>
  <c r="H236" i="1"/>
  <c r="H228" i="1"/>
  <c r="H229" i="1"/>
  <c r="H230" i="1"/>
  <c r="H231" i="1"/>
  <c r="H232" i="1"/>
  <c r="H233" i="1"/>
  <c r="H234" i="1"/>
  <c r="H235" i="1"/>
  <c r="H227" i="1"/>
  <c r="H226" i="1"/>
  <c r="H215" i="1"/>
  <c r="H216" i="1"/>
  <c r="H217" i="1"/>
  <c r="H218" i="1"/>
  <c r="H219" i="1"/>
  <c r="H220" i="1"/>
  <c r="H221" i="1"/>
  <c r="H222" i="1"/>
  <c r="H223" i="1"/>
  <c r="H224" i="1"/>
  <c r="H225" i="1"/>
  <c r="H214" i="1"/>
  <c r="H104" i="1"/>
  <c r="H105" i="1"/>
  <c r="H106" i="1"/>
  <c r="H108" i="1"/>
  <c r="H109" i="1"/>
  <c r="H117" i="1"/>
  <c r="H119" i="1"/>
  <c r="H120" i="1"/>
  <c r="H121" i="1"/>
  <c r="H122" i="1"/>
  <c r="H123" i="1"/>
  <c r="H125" i="1"/>
  <c r="H126" i="1"/>
  <c r="H127" i="1"/>
  <c r="H128" i="1"/>
  <c r="H129" i="1"/>
  <c r="H130" i="1"/>
  <c r="H132" i="1"/>
  <c r="H133"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K663" i="1"/>
  <c r="K664" i="1"/>
  <c r="K667" i="1"/>
  <c r="K666" i="1"/>
  <c r="K661" i="1"/>
  <c r="K662" i="1"/>
  <c r="K665" i="1"/>
  <c r="K700" i="1"/>
  <c r="K699" i="1"/>
  <c r="K697" i="1"/>
  <c r="K701" i="1"/>
  <c r="K695" i="1"/>
  <c r="K696" i="1"/>
  <c r="K69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Ryan Jackwood</author>
    <author>Eve Steigerwalt</author>
  </authors>
  <commentList>
    <comment ref="I418" authorId="0" shapeId="0" xr:uid="{EADC2B71-A448-4C35-A71D-9FA6DCA5FDC0}">
      <text>
        <r>
          <rPr>
            <b/>
            <sz val="9"/>
            <color indexed="81"/>
            <rFont val="Tahoma"/>
            <family val="2"/>
          </rPr>
          <t>Ryan Jackwood:</t>
        </r>
        <r>
          <rPr>
            <sz val="9"/>
            <color indexed="81"/>
            <rFont val="Tahoma"/>
            <family val="2"/>
          </rPr>
          <t xml:space="preserve">
Overflow chamber was empty of liquid. ES</t>
        </r>
      </text>
    </comment>
    <comment ref="E426" authorId="0" shapeId="0" xr:uid="{04F70E36-0A20-42A1-8BB8-3684DB46D630}">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F426" authorId="0" shapeId="0" xr:uid="{18A45F1B-D940-489C-8AB6-BD95C0EFB0F5}">
      <text>
        <r>
          <rPr>
            <b/>
            <sz val="9"/>
            <color indexed="81"/>
            <rFont val="Tahoma"/>
            <family val="2"/>
          </rPr>
          <t>Ryan Jackwood:</t>
        </r>
        <r>
          <rPr>
            <sz val="9"/>
            <color indexed="81"/>
            <rFont val="Tahoma"/>
            <family val="2"/>
          </rPr>
          <t xml:space="preserve">
Sample diluted 50% to measure (insufficient sample).  Instrument reading is multiplied by 2. - ES</t>
        </r>
      </text>
    </comment>
    <comment ref="K599" authorId="1" shapeId="0" xr:uid="{71BF6002-E2F8-4CE6-B771-78CF99CFB747}">
      <text>
        <r>
          <rPr>
            <sz val="11"/>
            <color theme="1"/>
            <rFont val="Calibri"/>
            <family val="2"/>
            <scheme val="minor"/>
          </rPr>
          <t>Eve Steigerwalt:
Maxed out</t>
        </r>
      </text>
    </comment>
    <comment ref="A611" authorId="1" shapeId="0" xr:uid="{9370C7CC-9926-46DC-8FB1-6AAE89197290}">
      <text>
        <r>
          <rPr>
            <sz val="11"/>
            <color theme="1"/>
            <rFont val="Calibri"/>
            <family val="2"/>
            <scheme val="minor"/>
          </rPr>
          <t>Eve Steigerwalt:
The water level of the highway 70 site was a bit higher than average today. It’s still covering the bottom step, and there are silt deposits as high as the ninth step of the canoe access. No other changes visible, but once the water recedes, they may be noticeable.</t>
        </r>
      </text>
    </comment>
  </commentList>
</comments>
</file>

<file path=xl/sharedStrings.xml><?xml version="1.0" encoding="utf-8"?>
<sst xmlns="http://schemas.openxmlformats.org/spreadsheetml/2006/main" count="1075" uniqueCount="167">
  <si>
    <t>Date</t>
  </si>
  <si>
    <t>Time</t>
  </si>
  <si>
    <t>Sample_Number</t>
  </si>
  <si>
    <t>Location</t>
  </si>
  <si>
    <t>Turbidity 1</t>
  </si>
  <si>
    <t>Turbidity 2</t>
  </si>
  <si>
    <t>Turbidity 3</t>
  </si>
  <si>
    <t>Turbidity (NTUs)</t>
  </si>
  <si>
    <t>E.coli (MPN/100 mL)</t>
  </si>
  <si>
    <t>Dilution Factor (total/sample)</t>
  </si>
  <si>
    <t>Measured E. coli (only if diluted)</t>
  </si>
  <si>
    <t>Tot.Coliforms (MPN/100 mL)</t>
  </si>
  <si>
    <t>Flow at collection time (ft3/s)</t>
  </si>
  <si>
    <t>Comments</t>
  </si>
  <si>
    <t>Highway 100 Boat Launch</t>
  </si>
  <si>
    <t>Natchez Trace</t>
  </si>
  <si>
    <t>Moran Road Bridge</t>
  </si>
  <si>
    <t>Lewisburg Pike</t>
  </si>
  <si>
    <t>Coley Davis Access</t>
  </si>
  <si>
    <t>Hwy 70 Boat Launch</t>
  </si>
  <si>
    <t>Percy Priest</t>
  </si>
  <si>
    <t>Richland Creek Greenway</t>
  </si>
  <si>
    <t>Jackson Blvd</t>
  </si>
  <si>
    <t>Mill Creek Greenway</t>
  </si>
  <si>
    <t>Whitsett Park</t>
  </si>
  <si>
    <t>Data from USGS site 03431060</t>
  </si>
  <si>
    <t>Browns Creek - Battlemont Park</t>
  </si>
  <si>
    <t>Turbidity measurements may not be accurate - Whites Creek and West Fork Browns Creek labels were unreadable</t>
  </si>
  <si>
    <t>Whites Creek at Hartman Park</t>
  </si>
  <si>
    <t xml:space="preserve">  9:30 AM</t>
  </si>
  <si>
    <t xml:space="preserve">  10:20</t>
  </si>
  <si>
    <t>Cumberland River - Downtown Access</t>
  </si>
  <si>
    <t>Flow data from USGS site 03431700</t>
  </si>
  <si>
    <t>Little Harpeth - Warner Parks</t>
  </si>
  <si>
    <t>Walter Hill Dam Recreational Area</t>
  </si>
  <si>
    <t>&gt; 2419.6</t>
  </si>
  <si>
    <t>Holding time 1.5h</t>
  </si>
  <si>
    <t>Holding time 26.5h</t>
  </si>
  <si>
    <t>Centerville River Park</t>
  </si>
  <si>
    <t>Additional turbidity readings:</t>
  </si>
  <si>
    <t>USGD Flow Data from 03431060</t>
  </si>
  <si>
    <t>USGS Flow Data 03431500</t>
  </si>
  <si>
    <t>USGS Flow Data from 03434500</t>
  </si>
  <si>
    <t>Additional turbidity (2nd specimen from same sample)</t>
  </si>
  <si>
    <t>USGS Flow Data 03433500</t>
  </si>
  <si>
    <t>USGS Flow Data from 03431599</t>
  </si>
  <si>
    <t>USGS Flow Data from 03431700</t>
  </si>
  <si>
    <t>USGS Flow Data from 03433500</t>
  </si>
  <si>
    <t>USGS Flow Data from 03431060</t>
  </si>
  <si>
    <t>&gt;2419.6</t>
  </si>
  <si>
    <t>Otter Creek</t>
  </si>
  <si>
    <t>additional turbidity reading</t>
  </si>
  <si>
    <t>Addtional turbidity measurement:</t>
  </si>
  <si>
    <t>Incubated 1 week.  Measured 10/15 at 34.1</t>
  </si>
  <si>
    <t>Incubated 1 week.  Measured 10/15 at 435.2</t>
  </si>
  <si>
    <t>Incubated 1 week.  Measured 10/15 at 83.6</t>
  </si>
  <si>
    <t>Incubated 1 week.  Measured 10/15 at 224.7</t>
  </si>
  <si>
    <t>Incubated 1 week.  Measured 10/15 at 325.5.  Eliminated.</t>
  </si>
  <si>
    <t>% increase</t>
  </si>
  <si>
    <t>Reading at 10/22 12pm</t>
  </si>
  <si>
    <t>Corrected 6/10</t>
  </si>
  <si>
    <t>Cottonwood - Del Rio Bridge</t>
  </si>
  <si>
    <t>Odd odor at site.  Last flood topped pedestrian bridge.</t>
  </si>
  <si>
    <t>Sediment had collected at bottom of sample.  Turbidity measurements were taken after 10 min of settling.</t>
  </si>
  <si>
    <t>Ellington Ag Center</t>
  </si>
  <si>
    <t>No E. coli sample - forgot powder pack</t>
  </si>
  <si>
    <t>Was labeled as collected on 6/30 but arrived at noon on 7/1 - maybe mislabeled or forgot to drop off yesterday.  Erin couldn't drop it off on Monday so I told her it was okay to drop off on Tuesday.</t>
  </si>
  <si>
    <t>Blockage was being removed, stream heavily disturbed.</t>
  </si>
  <si>
    <t>Trace sediment on bottom of bottle</t>
  </si>
  <si>
    <t>Notes</t>
  </si>
  <si>
    <t>Franklin Rec Center Boat Launch</t>
  </si>
  <si>
    <t>Harlinsdale Park</t>
  </si>
  <si>
    <t>LAB BLANK</t>
  </si>
  <si>
    <t>Eve's sample at 3 in below surface</t>
  </si>
  <si>
    <t>Henry's sample at 6 in below surface</t>
  </si>
  <si>
    <t>Little Harpeth - Vaughn Rd</t>
  </si>
  <si>
    <t>Little Harpeth - Ensworth</t>
  </si>
  <si>
    <t>Coley Davis Sediment Sample</t>
  </si>
  <si>
    <t>&lt;2 mm sediment size, 12.5 g of sediment by wet weight</t>
  </si>
  <si>
    <t>Coley Davis Sediment Sample (2mm to 4mm)</t>
  </si>
  <si>
    <t>Ecoli / g 2mm-4mm sediment</t>
  </si>
  <si>
    <t>Coley Davis Water Column Sample</t>
  </si>
  <si>
    <t>Coley Davis Sediment Sample (&lt; 2 mm) had 10.5g sediment</t>
  </si>
  <si>
    <t>Took 13 mL of solution which contained 10.5 g of sediment and 900 mL of DI water. The 13 mL was added to 87 mL to get sample for analysis</t>
  </si>
  <si>
    <t>Ecoli / g &lt; 2mm sediment</t>
  </si>
  <si>
    <t>BROWNS CREEK STUDY</t>
  </si>
  <si>
    <t>Flow (ft3/s)</t>
  </si>
  <si>
    <t>Browns Creek at Battlemont Park</t>
  </si>
  <si>
    <t>Browns Creek Woodmont. Influx from under wall behind apartments</t>
  </si>
  <si>
    <t>Browns Creek at Glendale</t>
  </si>
  <si>
    <t>CHRIST PRESBYTERIAN CLASS TRIP STUDY. 11/14/24</t>
  </si>
  <si>
    <t>Set up for testing on 11/18</t>
  </si>
  <si>
    <t>Richland Creek, McCabe Park</t>
  </si>
  <si>
    <t>Richland Creek, West Park</t>
  </si>
  <si>
    <t>8:30am</t>
  </si>
  <si>
    <t>West Harpeth at Del Rio Bridge</t>
  </si>
  <si>
    <t>Copperfield Tennis Courts - Lake Waterloo Drainage</t>
  </si>
  <si>
    <t>Tap Water Blank</t>
  </si>
  <si>
    <t>Lewisburg 5-gal bucket sample</t>
  </si>
  <si>
    <t>Collected by Logan in 5-gallon bucket at Lewsiburg Pike. Sample was subsampled on 7/1/2025 and analyzed for E. coli</t>
  </si>
  <si>
    <t>Moran Rd - Harpeth River; Carwright Cr side upstream of bridge</t>
  </si>
  <si>
    <t>Cartwright Creek DS in sewer overflow structural growth</t>
  </si>
  <si>
    <t>Cartwright Creek US of sewer overflow</t>
  </si>
  <si>
    <t>Cartwright Creek Upstream of Sewer Overflow</t>
  </si>
  <si>
    <t>Cartwright Creek Downstream of Sewer Overflow</t>
  </si>
  <si>
    <t>Cartwright Creek at the Overflow Location</t>
  </si>
  <si>
    <t>River</t>
  </si>
  <si>
    <t>TDEC Site ID</t>
  </si>
  <si>
    <t>Hydrocode</t>
  </si>
  <si>
    <t>River Mile</t>
  </si>
  <si>
    <t>TDEC River Segment ID</t>
  </si>
  <si>
    <t>Lattitude</t>
  </si>
  <si>
    <t>Longitude</t>
  </si>
  <si>
    <t>Harpeth River</t>
  </si>
  <si>
    <t>HARPE089.1WI</t>
  </si>
  <si>
    <t>05130204</t>
  </si>
  <si>
    <t>TN05130204016_2000</t>
  </si>
  <si>
    <t>HARPE068.4WI</t>
  </si>
  <si>
    <t>TN05130204009_3000</t>
  </si>
  <si>
    <t>HARPE062.0DA</t>
  </si>
  <si>
    <t>TN05130204009_2000</t>
  </si>
  <si>
    <t>HARPE032.2CH</t>
  </si>
  <si>
    <t>TN05130204001_1000</t>
  </si>
  <si>
    <t>Richland Creek</t>
  </si>
  <si>
    <t>RICHL006.8DA**</t>
  </si>
  <si>
    <t>05130202</t>
  </si>
  <si>
    <t>6.4*</t>
  </si>
  <si>
    <t>TN05130202314_2000</t>
  </si>
  <si>
    <t>RICHL005.0DA</t>
  </si>
  <si>
    <t>Mill Creek</t>
  </si>
  <si>
    <t>MILL016.5DA**</t>
  </si>
  <si>
    <t>17*</t>
  </si>
  <si>
    <t>TN05130202007_4000</t>
  </si>
  <si>
    <t>MILL005.3DA**</t>
  </si>
  <si>
    <t>5.5*</t>
  </si>
  <si>
    <t>TN05130202007_2000</t>
  </si>
  <si>
    <t>West Fork Browns Creek</t>
  </si>
  <si>
    <t>WFBRO000.1DA</t>
  </si>
  <si>
    <t>TN05130202023_0300</t>
  </si>
  <si>
    <t>Whites Creek</t>
  </si>
  <si>
    <t>WHITE005.7DA**</t>
  </si>
  <si>
    <t>5.3*</t>
  </si>
  <si>
    <t>TN05130202010_2000</t>
  </si>
  <si>
    <t>Cumberland River</t>
  </si>
  <si>
    <t>CUMBE191.0DA</t>
  </si>
  <si>
    <t>TN05130202001_4000</t>
  </si>
  <si>
    <t>Stones River</t>
  </si>
  <si>
    <t>EFSTO010.1RU</t>
  </si>
  <si>
    <t>05130203</t>
  </si>
  <si>
    <t>TN05130203023_1000</t>
  </si>
  <si>
    <t>Stones River site at Walter Hill Dam</t>
  </si>
  <si>
    <t>Duck River</t>
  </si>
  <si>
    <t>DUCK072.6HI</t>
  </si>
  <si>
    <t>06040003</t>
  </si>
  <si>
    <t>TN06040003009_1000</t>
  </si>
  <si>
    <t>HARPE057.8DA**</t>
  </si>
  <si>
    <t>Little Harpeth River</t>
  </si>
  <si>
    <t>LHARP001.8WI</t>
  </si>
  <si>
    <t>TN05130204021_1000</t>
  </si>
  <si>
    <t>West Harpeth River</t>
  </si>
  <si>
    <t>WHARP000.3WI</t>
  </si>
  <si>
    <t>TN05130204013_1000</t>
  </si>
  <si>
    <t>Sevenmile Creek</t>
  </si>
  <si>
    <t>SEVEN003.8DA</t>
  </si>
  <si>
    <t>TN05130202007_1450</t>
  </si>
  <si>
    <t>* RM estimate based on TDEC dataviewer map</t>
  </si>
  <si>
    <t>**Proximal TDEC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</si>
</sst>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h:mm;@"/>
    <numFmt numFmtId="165" formatCode="m/d/yy;@"/>
    <numFmt numFmtId="166" formatCode="0.0"/>
    <numFmt numFmtId="167" formatCode="0.0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charset val="1"/>
    </font>
    <font>
      <u/>
      <sz val="9"/>
      <color rgb="FF1A73E8"/>
      <name val="Roboto"/>
    </font>
    <font>
      <b/>
      <sz val="9"/>
      <color indexed="81"/>
      <name val="Tahoma"/>
      <family val="2"/>
    </font>
    <font>
      <sz val="9"/>
      <color indexed="81"/>
      <name val="Tahoma"/>
      <family val="2"/>
    </font>
    <font>
      <sz val="9"/>
      <color rgb="FF1A73E8"/>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8" tint="0.79998168889431442"/>
        <bgColor indexed="64"/>
      </patternFill>
    </fill>
    <fill>
      <patternFill patternType="solid">
        <fgColor rgb="FFFF0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14" fontId="0" fillId="0" borderId="0" xfId="0" applyNumberFormat="1"/>
    <xf numFmtId="20" fontId="0" fillId="0" borderId="0" xfId="0" applyNumberFormat="1"/>
    <xf numFmtId="22" fontId="0" fillId="0" borderId="0" xfId="0" applyNumberFormat="1"/>
    <xf numFmtId="0" fontId="18" fillId="0" borderId="0" xfId="0" applyFont="1"/>
    <xf numFmtId="20" fontId="18" fillId="0" borderId="0" xfId="0" applyNumberFormat="1" applyFont="1"/>
    <xf numFmtId="0" fontId="16" fillId="0" borderId="0" xfId="0" applyFont="1"/>
    <xf numFmtId="49" fontId="0" fillId="0" borderId="0" xfId="0" applyNumberFormat="1"/>
    <xf numFmtId="0" fontId="0" fillId="0" borderId="0" xfId="0" applyAlignment="1">
      <alignment horizontal="right"/>
    </xf>
    <xf numFmtId="0" fontId="19" fillId="0" borderId="0" xfId="0" applyFont="1"/>
    <xf numFmtId="164" fontId="0" fillId="0" borderId="0" xfId="0" applyNumberFormat="1"/>
    <xf numFmtId="2" fontId="0" fillId="0" borderId="0" xfId="0" applyNumberFormat="1"/>
    <xf numFmtId="0" fontId="0" fillId="0" borderId="10" xfId="0" applyBorder="1"/>
    <xf numFmtId="165" fontId="16" fillId="0" borderId="0" xfId="0" applyNumberFormat="1" applyFont="1"/>
    <xf numFmtId="164" fontId="16" fillId="0" borderId="0" xfId="0" applyNumberFormat="1" applyFont="1"/>
    <xf numFmtId="14" fontId="0" fillId="33" borderId="0" xfId="0" applyNumberFormat="1" applyFill="1"/>
    <xf numFmtId="20" fontId="0" fillId="33" borderId="0" xfId="0" applyNumberFormat="1" applyFill="1"/>
    <xf numFmtId="0" fontId="0" fillId="33" borderId="0" xfId="0" applyFill="1"/>
    <xf numFmtId="2" fontId="0" fillId="33" borderId="0" xfId="0" applyNumberFormat="1" applyFill="1"/>
    <xf numFmtId="0" fontId="22" fillId="0" borderId="0" xfId="0" applyFont="1"/>
    <xf numFmtId="166" fontId="0" fillId="0" borderId="0" xfId="0" applyNumberFormat="1"/>
    <xf numFmtId="0" fontId="0" fillId="34" borderId="0" xfId="0" applyFill="1"/>
    <xf numFmtId="14" fontId="0" fillId="34" borderId="0" xfId="0" applyNumberFormat="1" applyFill="1"/>
    <xf numFmtId="20" fontId="0" fillId="34" borderId="0" xfId="0" applyNumberFormat="1" applyFill="1"/>
    <xf numFmtId="166" fontId="0" fillId="34" borderId="0" xfId="0" applyNumberFormat="1" applyFill="1"/>
    <xf numFmtId="1" fontId="0" fillId="34" borderId="0" xfId="0" applyNumberFormat="1" applyFill="1"/>
    <xf numFmtId="0" fontId="0" fillId="35" borderId="0" xfId="0" applyFill="1"/>
    <xf numFmtId="167" fontId="0" fillId="0" borderId="0" xfId="0" applyNumberFormat="1"/>
    <xf numFmtId="0" fontId="0" fillId="0" borderId="0" xfId="0" applyAlignment="1">
      <alignment wrapText="1"/>
    </xf>
    <xf numFmtId="14" fontId="0" fillId="0" borderId="0" xfId="0" applyNumberFormat="1" applyAlignment="1">
      <alignment horizontal="right"/>
    </xf>
    <xf numFmtId="0" fontId="0" fillId="0" borderId="11" xfId="0" applyBorder="1"/>
    <xf numFmtId="0" fontId="0" fillId="0" borderId="1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838"/>
  <sheetViews>
    <sheetView tabSelected="1" workbookViewId="0">
      <pane ySplit="1" topLeftCell="A820" activePane="bottomLeft" state="frozen"/>
      <selection pane="bottomLeft" activeCell="J844" sqref="J844"/>
    </sheetView>
  </sheetViews>
  <sheetFormatPr defaultColWidth="8.7109375" defaultRowHeight="15"/>
  <cols>
    <col min="1" max="1" width="12.7109375" style="1" customWidth="1"/>
    <col min="2" max="2" width="10.28515625" style="10" bestFit="1" customWidth="1"/>
    <col min="4" max="4" width="28.28515625" customWidth="1"/>
    <col min="5" max="5" width="10.5703125" customWidth="1"/>
    <col min="6" max="6" width="9.5703125" customWidth="1"/>
    <col min="7" max="8" width="9.7109375" customWidth="1"/>
    <col min="9" max="9" width="14.42578125" customWidth="1"/>
    <col min="10" max="10" width="25.140625" customWidth="1"/>
    <col min="11" max="11" width="17.7109375" customWidth="1"/>
    <col min="15" max="15" width="48.42578125" customWidth="1"/>
  </cols>
  <sheetData>
    <row r="1" spans="1:15">
      <c r="A1" s="1" t="s">
        <v>0</v>
      </c>
      <c r="B1" s="10" t="s">
        <v>1</v>
      </c>
      <c r="C1" t="s">
        <v>2</v>
      </c>
      <c r="D1" t="s">
        <v>3</v>
      </c>
      <c r="E1" t="s">
        <v>4</v>
      </c>
      <c r="F1" t="s">
        <v>5</v>
      </c>
      <c r="G1" t="s">
        <v>6</v>
      </c>
      <c r="H1" t="s">
        <v>7</v>
      </c>
      <c r="I1" t="s">
        <v>8</v>
      </c>
      <c r="J1" t="s">
        <v>9</v>
      </c>
      <c r="K1" t="s">
        <v>10</v>
      </c>
      <c r="L1" t="s">
        <v>11</v>
      </c>
      <c r="M1" t="s">
        <v>12</v>
      </c>
      <c r="O1" t="s">
        <v>13</v>
      </c>
    </row>
    <row r="2" spans="1:15">
      <c r="A2" s="1">
        <v>44007</v>
      </c>
      <c r="B2" s="2">
        <v>0.38194444444444442</v>
      </c>
      <c r="C2">
        <v>1</v>
      </c>
      <c r="D2" t="s">
        <v>14</v>
      </c>
      <c r="I2">
        <v>1</v>
      </c>
    </row>
    <row r="3" spans="1:15">
      <c r="A3" s="1">
        <v>44007</v>
      </c>
      <c r="B3" s="2">
        <v>0.3923611111111111</v>
      </c>
      <c r="C3">
        <v>2</v>
      </c>
      <c r="D3" t="s">
        <v>15</v>
      </c>
      <c r="I3">
        <v>1</v>
      </c>
    </row>
    <row r="4" spans="1:15">
      <c r="A4" s="1">
        <v>44007</v>
      </c>
      <c r="B4" s="2">
        <v>0.39930555555555558</v>
      </c>
      <c r="C4">
        <v>3</v>
      </c>
      <c r="D4" t="s">
        <v>16</v>
      </c>
      <c r="I4">
        <v>1</v>
      </c>
    </row>
    <row r="5" spans="1:15">
      <c r="A5" s="1">
        <v>44007</v>
      </c>
      <c r="B5" s="2">
        <v>0.4236111111111111</v>
      </c>
      <c r="C5">
        <v>4</v>
      </c>
      <c r="D5" t="s">
        <v>17</v>
      </c>
      <c r="I5">
        <v>1</v>
      </c>
    </row>
    <row r="6" spans="1:15">
      <c r="A6" s="1">
        <v>44013</v>
      </c>
      <c r="B6" s="2">
        <v>0.4375</v>
      </c>
      <c r="C6">
        <v>1</v>
      </c>
      <c r="D6" t="s">
        <v>17</v>
      </c>
      <c r="I6">
        <v>2400</v>
      </c>
    </row>
    <row r="7" spans="1:15">
      <c r="A7" s="1">
        <v>44013</v>
      </c>
      <c r="B7" s="2">
        <v>0.45416666666666666</v>
      </c>
      <c r="C7">
        <v>2</v>
      </c>
      <c r="D7" t="s">
        <v>16</v>
      </c>
      <c r="I7">
        <v>2400</v>
      </c>
    </row>
    <row r="8" spans="1:15">
      <c r="A8" s="1">
        <v>44013</v>
      </c>
      <c r="B8" s="2">
        <v>0.46111111111111108</v>
      </c>
      <c r="C8">
        <v>3</v>
      </c>
      <c r="D8" t="s">
        <v>15</v>
      </c>
      <c r="I8">
        <v>2400</v>
      </c>
    </row>
    <row r="9" spans="1:15">
      <c r="A9" s="1">
        <v>44013</v>
      </c>
      <c r="B9" s="2">
        <v>0.47361111111111115</v>
      </c>
      <c r="C9">
        <v>4</v>
      </c>
      <c r="D9" t="s">
        <v>14</v>
      </c>
      <c r="I9">
        <v>2400</v>
      </c>
    </row>
    <row r="10" spans="1:15">
      <c r="A10" s="1">
        <v>44013</v>
      </c>
      <c r="B10" s="2">
        <v>0.4861111111111111</v>
      </c>
      <c r="C10">
        <v>5</v>
      </c>
      <c r="D10" t="s">
        <v>18</v>
      </c>
      <c r="I10">
        <v>1400</v>
      </c>
    </row>
    <row r="11" spans="1:15">
      <c r="A11" s="1">
        <v>44014</v>
      </c>
      <c r="B11" s="2">
        <v>0.4201388888888889</v>
      </c>
      <c r="C11">
        <v>1</v>
      </c>
      <c r="D11" t="s">
        <v>18</v>
      </c>
      <c r="I11">
        <v>980</v>
      </c>
    </row>
    <row r="12" spans="1:15">
      <c r="A12" s="1">
        <v>44014</v>
      </c>
      <c r="B12" s="2">
        <v>0.42708333333333331</v>
      </c>
      <c r="C12">
        <v>2</v>
      </c>
      <c r="D12" t="s">
        <v>14</v>
      </c>
      <c r="I12">
        <v>920</v>
      </c>
    </row>
    <row r="13" spans="1:15">
      <c r="A13" s="1">
        <v>44014</v>
      </c>
      <c r="B13" s="2">
        <v>0.44097222222222227</v>
      </c>
      <c r="C13">
        <v>3</v>
      </c>
      <c r="D13" t="s">
        <v>15</v>
      </c>
      <c r="I13">
        <v>1300</v>
      </c>
    </row>
    <row r="14" spans="1:15">
      <c r="A14" s="1">
        <v>44014</v>
      </c>
      <c r="B14" s="2">
        <v>0.4458333333333333</v>
      </c>
      <c r="C14">
        <v>4</v>
      </c>
      <c r="D14" t="s">
        <v>16</v>
      </c>
      <c r="I14">
        <v>1400</v>
      </c>
    </row>
    <row r="15" spans="1:15">
      <c r="A15" s="1">
        <v>44014</v>
      </c>
      <c r="B15" s="2">
        <v>0.46527777777777773</v>
      </c>
      <c r="C15">
        <v>5</v>
      </c>
      <c r="D15" t="s">
        <v>17</v>
      </c>
      <c r="I15">
        <v>1100</v>
      </c>
    </row>
    <row r="16" spans="1:15">
      <c r="A16" s="1">
        <v>44020</v>
      </c>
      <c r="B16" s="2">
        <v>0.39930555555555558</v>
      </c>
      <c r="C16">
        <v>1</v>
      </c>
      <c r="D16" t="s">
        <v>18</v>
      </c>
      <c r="I16">
        <v>330</v>
      </c>
    </row>
    <row r="17" spans="1:9">
      <c r="A17" s="1">
        <v>44020</v>
      </c>
      <c r="B17" s="2">
        <v>0.40972222222222227</v>
      </c>
      <c r="C17">
        <v>2</v>
      </c>
      <c r="D17" t="s">
        <v>14</v>
      </c>
      <c r="I17">
        <v>230</v>
      </c>
    </row>
    <row r="18" spans="1:9">
      <c r="A18" s="1">
        <v>44020</v>
      </c>
      <c r="B18" s="2">
        <v>0.42708333333333331</v>
      </c>
      <c r="C18">
        <v>3</v>
      </c>
      <c r="D18" t="s">
        <v>15</v>
      </c>
      <c r="I18">
        <v>370</v>
      </c>
    </row>
    <row r="19" spans="1:9">
      <c r="A19" s="1">
        <v>44020</v>
      </c>
      <c r="B19" s="2">
        <v>0.43402777777777773</v>
      </c>
      <c r="C19">
        <v>4</v>
      </c>
      <c r="D19" t="s">
        <v>16</v>
      </c>
      <c r="I19">
        <v>290</v>
      </c>
    </row>
    <row r="20" spans="1:9">
      <c r="A20" s="1">
        <v>44020</v>
      </c>
      <c r="B20" s="2">
        <v>0.4548611111111111</v>
      </c>
      <c r="C20">
        <v>5</v>
      </c>
      <c r="D20" t="s">
        <v>17</v>
      </c>
      <c r="I20">
        <v>550</v>
      </c>
    </row>
    <row r="21" spans="1:9">
      <c r="A21" s="1">
        <v>44022</v>
      </c>
      <c r="B21" s="2">
        <v>0.37847222222222227</v>
      </c>
      <c r="C21">
        <v>1</v>
      </c>
      <c r="D21" t="s">
        <v>18</v>
      </c>
      <c r="I21">
        <v>230</v>
      </c>
    </row>
    <row r="22" spans="1:9">
      <c r="A22" s="1">
        <v>44022</v>
      </c>
      <c r="B22" s="2">
        <v>0.3888888888888889</v>
      </c>
      <c r="C22">
        <v>2</v>
      </c>
      <c r="D22" t="s">
        <v>14</v>
      </c>
      <c r="I22">
        <v>240</v>
      </c>
    </row>
    <row r="23" spans="1:9">
      <c r="A23" s="1">
        <v>44022</v>
      </c>
      <c r="B23" s="2">
        <v>0.39930555555555558</v>
      </c>
      <c r="C23">
        <v>3</v>
      </c>
      <c r="D23" t="s">
        <v>15</v>
      </c>
      <c r="I23">
        <v>170</v>
      </c>
    </row>
    <row r="24" spans="1:9">
      <c r="A24" s="1">
        <v>44022</v>
      </c>
      <c r="B24" s="2">
        <v>0.40625</v>
      </c>
      <c r="C24">
        <v>4</v>
      </c>
      <c r="D24" t="s">
        <v>16</v>
      </c>
      <c r="I24">
        <v>280</v>
      </c>
    </row>
    <row r="25" spans="1:9">
      <c r="A25" s="1">
        <v>44022</v>
      </c>
      <c r="B25" s="2">
        <v>0.41944444444444445</v>
      </c>
      <c r="C25">
        <v>5</v>
      </c>
      <c r="D25" t="s">
        <v>17</v>
      </c>
      <c r="I25">
        <v>290</v>
      </c>
    </row>
    <row r="26" spans="1:9">
      <c r="A26" s="1">
        <v>44028</v>
      </c>
      <c r="B26" s="2">
        <v>0.3888888888888889</v>
      </c>
      <c r="C26">
        <v>1</v>
      </c>
      <c r="D26" t="s">
        <v>18</v>
      </c>
      <c r="I26">
        <v>190</v>
      </c>
    </row>
    <row r="27" spans="1:9">
      <c r="A27" s="1">
        <v>44028</v>
      </c>
      <c r="B27" s="2">
        <v>0.39930555555555558</v>
      </c>
      <c r="C27">
        <v>2</v>
      </c>
      <c r="D27" t="s">
        <v>14</v>
      </c>
      <c r="I27">
        <v>76</v>
      </c>
    </row>
    <row r="28" spans="1:9">
      <c r="A28" s="1">
        <v>44028</v>
      </c>
      <c r="B28" s="2">
        <v>0.40625</v>
      </c>
      <c r="C28">
        <v>3</v>
      </c>
      <c r="D28" t="s">
        <v>15</v>
      </c>
      <c r="I28">
        <v>68</v>
      </c>
    </row>
    <row r="29" spans="1:9">
      <c r="A29" s="1">
        <v>44028</v>
      </c>
      <c r="B29" s="2">
        <v>0.41666666666666669</v>
      </c>
      <c r="C29">
        <v>4</v>
      </c>
      <c r="D29" t="s">
        <v>16</v>
      </c>
      <c r="I29">
        <v>78</v>
      </c>
    </row>
    <row r="30" spans="1:9">
      <c r="A30" s="1">
        <v>44028</v>
      </c>
      <c r="B30" s="2">
        <v>0.43402777777777773</v>
      </c>
      <c r="C30">
        <v>5</v>
      </c>
      <c r="D30" t="s">
        <v>17</v>
      </c>
      <c r="I30">
        <v>170</v>
      </c>
    </row>
    <row r="31" spans="1:9">
      <c r="A31" s="1">
        <v>44029</v>
      </c>
      <c r="B31" s="2">
        <v>0.375</v>
      </c>
      <c r="C31">
        <v>1</v>
      </c>
      <c r="D31" t="s">
        <v>18</v>
      </c>
      <c r="I31">
        <v>340</v>
      </c>
    </row>
    <row r="32" spans="1:9">
      <c r="A32" s="1">
        <v>44029</v>
      </c>
      <c r="B32" s="2">
        <v>0.38472222222222219</v>
      </c>
      <c r="C32">
        <v>2</v>
      </c>
      <c r="D32" t="s">
        <v>14</v>
      </c>
      <c r="I32">
        <v>78</v>
      </c>
    </row>
    <row r="33" spans="1:9">
      <c r="A33" s="1">
        <v>44029</v>
      </c>
      <c r="B33" s="2">
        <v>0.39305555555555555</v>
      </c>
      <c r="C33">
        <v>3</v>
      </c>
      <c r="D33" t="s">
        <v>15</v>
      </c>
      <c r="I33">
        <v>150</v>
      </c>
    </row>
    <row r="34" spans="1:9">
      <c r="A34" s="1">
        <v>44029</v>
      </c>
      <c r="B34" s="2">
        <v>0.40138888888888885</v>
      </c>
      <c r="C34">
        <v>4</v>
      </c>
      <c r="D34" t="s">
        <v>16</v>
      </c>
      <c r="I34">
        <v>120</v>
      </c>
    </row>
    <row r="35" spans="1:9">
      <c r="A35" s="1">
        <v>44029</v>
      </c>
      <c r="B35" s="2">
        <v>0.4145833333333333</v>
      </c>
      <c r="C35">
        <v>5</v>
      </c>
      <c r="D35" t="s">
        <v>17</v>
      </c>
      <c r="I35">
        <v>190</v>
      </c>
    </row>
    <row r="36" spans="1:9">
      <c r="A36" s="1">
        <v>44035</v>
      </c>
      <c r="B36" s="2">
        <v>0.40902777777777777</v>
      </c>
      <c r="C36">
        <v>1</v>
      </c>
      <c r="D36" t="s">
        <v>18</v>
      </c>
      <c r="I36">
        <v>120</v>
      </c>
    </row>
    <row r="37" spans="1:9">
      <c r="A37" s="1">
        <v>44035</v>
      </c>
      <c r="B37" s="2">
        <v>0.42083333333333334</v>
      </c>
      <c r="C37">
        <v>2</v>
      </c>
      <c r="D37" t="s">
        <v>14</v>
      </c>
      <c r="I37">
        <v>74</v>
      </c>
    </row>
    <row r="38" spans="1:9">
      <c r="A38" s="1">
        <v>44035</v>
      </c>
      <c r="B38" s="2">
        <v>0.4291666666666667</v>
      </c>
      <c r="C38">
        <v>3</v>
      </c>
      <c r="D38" t="s">
        <v>15</v>
      </c>
      <c r="I38">
        <v>330</v>
      </c>
    </row>
    <row r="39" spans="1:9">
      <c r="A39" s="1">
        <v>44035</v>
      </c>
      <c r="B39" s="2">
        <v>0.4375</v>
      </c>
      <c r="C39">
        <v>4</v>
      </c>
      <c r="D39" t="s">
        <v>16</v>
      </c>
      <c r="I39">
        <v>2400</v>
      </c>
    </row>
    <row r="40" spans="1:9">
      <c r="A40" s="1">
        <v>44035</v>
      </c>
      <c r="B40" s="2">
        <v>0.45347222222222222</v>
      </c>
      <c r="C40">
        <v>5</v>
      </c>
      <c r="D40" t="s">
        <v>17</v>
      </c>
      <c r="I40">
        <v>870</v>
      </c>
    </row>
    <row r="41" spans="1:9">
      <c r="A41" s="1">
        <v>44041</v>
      </c>
      <c r="B41" s="2">
        <v>0.3611111111111111</v>
      </c>
      <c r="C41">
        <v>1</v>
      </c>
      <c r="D41" t="s">
        <v>18</v>
      </c>
      <c r="I41">
        <v>160</v>
      </c>
    </row>
    <row r="42" spans="1:9">
      <c r="A42" s="1">
        <v>44041</v>
      </c>
      <c r="B42" s="2">
        <v>0.37291666666666662</v>
      </c>
      <c r="C42">
        <v>2</v>
      </c>
      <c r="D42" t="s">
        <v>14</v>
      </c>
      <c r="I42">
        <v>48</v>
      </c>
    </row>
    <row r="43" spans="1:9">
      <c r="A43" s="1">
        <v>44041</v>
      </c>
      <c r="B43" s="2">
        <v>0.3833333333333333</v>
      </c>
      <c r="C43">
        <v>3</v>
      </c>
      <c r="D43" t="s">
        <v>15</v>
      </c>
      <c r="I43">
        <v>100</v>
      </c>
    </row>
    <row r="44" spans="1:9">
      <c r="A44" s="1">
        <v>44041</v>
      </c>
      <c r="B44" s="2">
        <v>0.3888888888888889</v>
      </c>
      <c r="C44">
        <v>4</v>
      </c>
      <c r="D44" t="s">
        <v>16</v>
      </c>
      <c r="I44">
        <v>70</v>
      </c>
    </row>
    <row r="45" spans="1:9">
      <c r="A45" s="1">
        <v>44041</v>
      </c>
      <c r="B45" s="2">
        <v>0.4069444444444445</v>
      </c>
      <c r="C45">
        <v>5</v>
      </c>
      <c r="D45" t="s">
        <v>17</v>
      </c>
      <c r="I45">
        <v>110</v>
      </c>
    </row>
    <row r="46" spans="1:9">
      <c r="A46" s="1">
        <v>44048</v>
      </c>
      <c r="B46" s="2">
        <v>0.39583333333333331</v>
      </c>
      <c r="C46">
        <v>1</v>
      </c>
      <c r="D46" t="s">
        <v>18</v>
      </c>
      <c r="I46">
        <v>310</v>
      </c>
    </row>
    <row r="47" spans="1:9">
      <c r="A47" s="1">
        <v>44048</v>
      </c>
      <c r="B47" s="2">
        <v>0.40972222222222227</v>
      </c>
      <c r="C47">
        <v>2</v>
      </c>
      <c r="D47" t="s">
        <v>14</v>
      </c>
      <c r="I47">
        <v>290</v>
      </c>
    </row>
    <row r="48" spans="1:9">
      <c r="A48" s="1">
        <v>44048</v>
      </c>
      <c r="B48" s="2">
        <v>0.42152777777777778</v>
      </c>
      <c r="C48">
        <v>3</v>
      </c>
      <c r="D48" t="s">
        <v>15</v>
      </c>
      <c r="I48">
        <v>290</v>
      </c>
    </row>
    <row r="49" spans="1:9">
      <c r="A49" s="1">
        <v>44048</v>
      </c>
      <c r="B49" s="2">
        <v>0.4291666666666667</v>
      </c>
      <c r="C49">
        <v>4</v>
      </c>
      <c r="D49" t="s">
        <v>16</v>
      </c>
      <c r="I49">
        <v>370</v>
      </c>
    </row>
    <row r="50" spans="1:9">
      <c r="A50" s="1">
        <v>44048</v>
      </c>
      <c r="B50" s="2">
        <v>0.44166666666666665</v>
      </c>
      <c r="C50">
        <v>5</v>
      </c>
      <c r="D50" t="s">
        <v>17</v>
      </c>
      <c r="I50">
        <v>230</v>
      </c>
    </row>
    <row r="51" spans="1:9">
      <c r="A51" s="1">
        <v>44055</v>
      </c>
      <c r="B51" s="2">
        <v>0.41388888888888892</v>
      </c>
      <c r="C51">
        <v>1</v>
      </c>
      <c r="D51" t="s">
        <v>18</v>
      </c>
      <c r="I51">
        <v>150</v>
      </c>
    </row>
    <row r="52" spans="1:9">
      <c r="A52" s="1">
        <v>44055</v>
      </c>
      <c r="B52" s="2">
        <v>0.4284722222222222</v>
      </c>
      <c r="C52">
        <v>2</v>
      </c>
      <c r="D52" t="s">
        <v>19</v>
      </c>
      <c r="I52">
        <v>43</v>
      </c>
    </row>
    <row r="53" spans="1:9">
      <c r="A53" s="1">
        <v>44055</v>
      </c>
      <c r="B53" s="2">
        <v>0.44791666666666669</v>
      </c>
      <c r="C53">
        <v>3</v>
      </c>
      <c r="D53" t="s">
        <v>14</v>
      </c>
      <c r="I53">
        <v>250</v>
      </c>
    </row>
    <row r="54" spans="1:9">
      <c r="A54" s="1">
        <v>44055</v>
      </c>
      <c r="B54" s="2">
        <v>0.4694444444444445</v>
      </c>
      <c r="C54">
        <v>4</v>
      </c>
      <c r="D54" t="s">
        <v>17</v>
      </c>
      <c r="I54">
        <v>210</v>
      </c>
    </row>
    <row r="55" spans="1:9">
      <c r="A55" s="1">
        <v>44055</v>
      </c>
      <c r="B55" s="2">
        <v>0.50277777777777777</v>
      </c>
      <c r="C55">
        <v>5</v>
      </c>
      <c r="D55" t="s">
        <v>20</v>
      </c>
      <c r="I55">
        <v>4</v>
      </c>
    </row>
    <row r="56" spans="1:9">
      <c r="A56" s="1">
        <v>44062</v>
      </c>
      <c r="B56" s="2">
        <v>0.375</v>
      </c>
      <c r="C56">
        <v>1</v>
      </c>
      <c r="D56" t="s">
        <v>19</v>
      </c>
      <c r="I56">
        <v>140</v>
      </c>
    </row>
    <row r="57" spans="1:9">
      <c r="A57" s="1">
        <v>44062</v>
      </c>
      <c r="B57" s="2">
        <v>0.3979166666666667</v>
      </c>
      <c r="C57">
        <v>2</v>
      </c>
      <c r="D57" t="s">
        <v>14</v>
      </c>
      <c r="I57">
        <v>110</v>
      </c>
    </row>
    <row r="58" spans="1:9">
      <c r="A58" s="1">
        <v>44062</v>
      </c>
      <c r="B58" s="2">
        <v>0.40972222222222227</v>
      </c>
      <c r="C58">
        <v>3</v>
      </c>
      <c r="D58" t="s">
        <v>16</v>
      </c>
      <c r="I58">
        <v>93</v>
      </c>
    </row>
    <row r="59" spans="1:9">
      <c r="A59" s="1">
        <v>44062</v>
      </c>
      <c r="B59" s="2">
        <v>0.42708333333333331</v>
      </c>
      <c r="C59">
        <v>4</v>
      </c>
      <c r="D59" t="s">
        <v>17</v>
      </c>
      <c r="I59">
        <v>160</v>
      </c>
    </row>
    <row r="60" spans="1:9">
      <c r="A60" s="1">
        <v>44062</v>
      </c>
      <c r="B60" s="2">
        <v>0.46180555555555558</v>
      </c>
      <c r="C60">
        <v>5</v>
      </c>
      <c r="D60" t="s">
        <v>20</v>
      </c>
      <c r="I60">
        <v>16</v>
      </c>
    </row>
    <row r="61" spans="1:9">
      <c r="A61" s="1">
        <v>44077</v>
      </c>
      <c r="B61" s="2">
        <v>0.40625</v>
      </c>
      <c r="C61">
        <v>1</v>
      </c>
      <c r="D61" t="s">
        <v>19</v>
      </c>
      <c r="I61">
        <v>1200</v>
      </c>
    </row>
    <row r="62" spans="1:9">
      <c r="A62" s="1">
        <v>44077</v>
      </c>
      <c r="B62" s="2">
        <v>0.42708333333333331</v>
      </c>
      <c r="C62">
        <v>2</v>
      </c>
      <c r="D62" t="s">
        <v>14</v>
      </c>
      <c r="I62">
        <v>1100</v>
      </c>
    </row>
    <row r="63" spans="1:9">
      <c r="A63" s="1">
        <v>44077</v>
      </c>
      <c r="B63" s="2">
        <v>0.47083333333333338</v>
      </c>
      <c r="C63">
        <v>3</v>
      </c>
      <c r="D63" t="s">
        <v>21</v>
      </c>
      <c r="I63">
        <v>1600</v>
      </c>
    </row>
    <row r="64" spans="1:9">
      <c r="A64" s="1">
        <v>44077</v>
      </c>
      <c r="B64" s="2">
        <v>0.48749999999999999</v>
      </c>
      <c r="C64">
        <v>4</v>
      </c>
      <c r="D64" t="s">
        <v>16</v>
      </c>
      <c r="I64">
        <v>730</v>
      </c>
    </row>
    <row r="65" spans="1:9">
      <c r="A65" s="1">
        <v>44077</v>
      </c>
      <c r="B65" s="2">
        <v>0.53472222222222221</v>
      </c>
      <c r="C65">
        <v>5</v>
      </c>
      <c r="D65" t="s">
        <v>17</v>
      </c>
      <c r="I65">
        <v>410</v>
      </c>
    </row>
    <row r="66" spans="1:9">
      <c r="A66" s="1">
        <v>44098</v>
      </c>
      <c r="B66" s="2">
        <v>0.4375</v>
      </c>
      <c r="C66">
        <v>1</v>
      </c>
      <c r="D66" t="s">
        <v>19</v>
      </c>
      <c r="I66">
        <v>50</v>
      </c>
    </row>
    <row r="67" spans="1:9">
      <c r="A67" s="1">
        <v>44098</v>
      </c>
      <c r="B67" s="2">
        <v>0.4597222222222222</v>
      </c>
      <c r="C67">
        <v>2</v>
      </c>
      <c r="D67" t="s">
        <v>14</v>
      </c>
      <c r="I67">
        <v>140</v>
      </c>
    </row>
    <row r="68" spans="1:9">
      <c r="A68" s="1">
        <v>44098</v>
      </c>
      <c r="B68" s="2">
        <v>0.44166666666666665</v>
      </c>
      <c r="C68">
        <v>3</v>
      </c>
      <c r="D68" t="s">
        <v>21</v>
      </c>
      <c r="I68">
        <v>170</v>
      </c>
    </row>
    <row r="69" spans="1:9">
      <c r="A69" s="1">
        <v>44098</v>
      </c>
      <c r="B69" s="2">
        <v>0.4694444444444445</v>
      </c>
      <c r="C69">
        <v>4</v>
      </c>
      <c r="D69" t="s">
        <v>16</v>
      </c>
      <c r="I69">
        <v>130</v>
      </c>
    </row>
    <row r="70" spans="1:9">
      <c r="A70" s="1">
        <v>44098</v>
      </c>
      <c r="B70" s="2">
        <v>0.48958333333333331</v>
      </c>
      <c r="C70">
        <v>5</v>
      </c>
      <c r="D70" t="s">
        <v>17</v>
      </c>
      <c r="I70">
        <v>140</v>
      </c>
    </row>
    <row r="71" spans="1:9">
      <c r="A71" s="1">
        <v>44112</v>
      </c>
      <c r="B71" s="2">
        <v>0.44444444444444442</v>
      </c>
      <c r="C71">
        <v>1</v>
      </c>
      <c r="D71" t="s">
        <v>19</v>
      </c>
      <c r="I71">
        <v>39</v>
      </c>
    </row>
    <row r="72" spans="1:9">
      <c r="A72" s="1">
        <v>44112</v>
      </c>
      <c r="B72" s="2">
        <v>0.47916666666666669</v>
      </c>
      <c r="C72">
        <v>2</v>
      </c>
      <c r="D72" t="s">
        <v>14</v>
      </c>
      <c r="I72">
        <v>56</v>
      </c>
    </row>
    <row r="73" spans="1:9">
      <c r="A73" s="1">
        <v>44112</v>
      </c>
      <c r="B73" s="2">
        <v>0.40833333333333338</v>
      </c>
      <c r="C73">
        <v>3</v>
      </c>
      <c r="D73" t="s">
        <v>21</v>
      </c>
      <c r="I73">
        <v>100</v>
      </c>
    </row>
    <row r="74" spans="1:9">
      <c r="A74" s="1">
        <v>44112</v>
      </c>
      <c r="B74" s="2">
        <v>0.44166666666666665</v>
      </c>
      <c r="C74">
        <v>4</v>
      </c>
      <c r="D74" t="s">
        <v>16</v>
      </c>
      <c r="I74">
        <v>160</v>
      </c>
    </row>
    <row r="75" spans="1:9">
      <c r="A75" s="1">
        <v>44112</v>
      </c>
      <c r="B75" s="2">
        <v>0.45694444444444443</v>
      </c>
      <c r="C75">
        <v>5</v>
      </c>
      <c r="D75" t="s">
        <v>17</v>
      </c>
      <c r="I75">
        <v>76</v>
      </c>
    </row>
    <row r="76" spans="1:9">
      <c r="A76" s="1">
        <v>44133</v>
      </c>
      <c r="B76" s="2">
        <v>0.43055555555555558</v>
      </c>
      <c r="C76">
        <v>1</v>
      </c>
      <c r="D76" t="s">
        <v>14</v>
      </c>
      <c r="I76">
        <v>2000</v>
      </c>
    </row>
    <row r="77" spans="1:9">
      <c r="A77" s="1">
        <v>44133</v>
      </c>
      <c r="B77" s="2">
        <v>0.40625</v>
      </c>
      <c r="C77">
        <v>2</v>
      </c>
      <c r="D77" t="s">
        <v>19</v>
      </c>
      <c r="I77">
        <v>2400</v>
      </c>
    </row>
    <row r="78" spans="1:9">
      <c r="A78" s="1">
        <v>44133</v>
      </c>
      <c r="B78" s="2">
        <v>0.41944444444444445</v>
      </c>
      <c r="C78">
        <v>3</v>
      </c>
      <c r="D78" t="s">
        <v>21</v>
      </c>
      <c r="I78">
        <v>2400</v>
      </c>
    </row>
    <row r="79" spans="1:9">
      <c r="A79" s="1">
        <v>44133</v>
      </c>
      <c r="B79" s="2">
        <v>0.46875</v>
      </c>
      <c r="C79">
        <v>4</v>
      </c>
      <c r="D79" t="s">
        <v>16</v>
      </c>
      <c r="I79">
        <v>2400</v>
      </c>
    </row>
    <row r="80" spans="1:9">
      <c r="A80" s="1">
        <v>44133</v>
      </c>
      <c r="B80" s="2">
        <v>0.4916666666666667</v>
      </c>
      <c r="C80">
        <v>5</v>
      </c>
      <c r="D80" t="s">
        <v>17</v>
      </c>
      <c r="I80">
        <v>2400</v>
      </c>
    </row>
    <row r="81" spans="1:15">
      <c r="A81" s="1">
        <v>44376</v>
      </c>
      <c r="B81" s="2">
        <v>0.3923611111111111</v>
      </c>
      <c r="C81">
        <v>1</v>
      </c>
      <c r="D81" t="s">
        <v>21</v>
      </c>
      <c r="I81">
        <v>130</v>
      </c>
    </row>
    <row r="82" spans="1:15">
      <c r="A82" s="1">
        <v>44376</v>
      </c>
      <c r="B82" s="2">
        <v>0.44722222222222219</v>
      </c>
      <c r="C82">
        <v>2</v>
      </c>
      <c r="D82" t="s">
        <v>22</v>
      </c>
      <c r="I82">
        <v>56</v>
      </c>
    </row>
    <row r="83" spans="1:15">
      <c r="A83" s="1">
        <v>44376</v>
      </c>
      <c r="B83" s="2">
        <v>0.43333333333333335</v>
      </c>
      <c r="C83">
        <v>4</v>
      </c>
      <c r="D83" t="s">
        <v>14</v>
      </c>
      <c r="I83">
        <v>98</v>
      </c>
    </row>
    <row r="84" spans="1:15">
      <c r="A84" s="1">
        <v>44376</v>
      </c>
      <c r="B84" s="2">
        <v>0.41180555555555554</v>
      </c>
      <c r="C84">
        <v>5</v>
      </c>
      <c r="D84" t="s">
        <v>16</v>
      </c>
      <c r="I84">
        <v>99</v>
      </c>
    </row>
    <row r="85" spans="1:15">
      <c r="A85" s="1">
        <v>44376</v>
      </c>
      <c r="B85" s="2">
        <v>0.35138888888888892</v>
      </c>
      <c r="C85">
        <v>6</v>
      </c>
      <c r="D85" t="s">
        <v>17</v>
      </c>
      <c r="I85">
        <v>160</v>
      </c>
    </row>
    <row r="86" spans="1:15">
      <c r="A86" s="1">
        <v>44376</v>
      </c>
      <c r="B86" s="10">
        <v>0.43611111111111112</v>
      </c>
      <c r="C86">
        <v>7</v>
      </c>
      <c r="D86" t="s">
        <v>23</v>
      </c>
      <c r="I86">
        <v>50</v>
      </c>
    </row>
    <row r="87" spans="1:15">
      <c r="A87" s="1">
        <v>44376</v>
      </c>
      <c r="B87" s="2">
        <v>0.27361111111111108</v>
      </c>
      <c r="C87">
        <v>8</v>
      </c>
      <c r="D87" t="s">
        <v>24</v>
      </c>
      <c r="I87">
        <v>50</v>
      </c>
      <c r="O87" t="s">
        <v>25</v>
      </c>
    </row>
    <row r="88" spans="1:15">
      <c r="A88" s="1">
        <v>44383</v>
      </c>
      <c r="B88" s="2">
        <v>0.33888888888888885</v>
      </c>
      <c r="C88">
        <v>1</v>
      </c>
      <c r="D88" t="s">
        <v>21</v>
      </c>
      <c r="I88">
        <v>290</v>
      </c>
    </row>
    <row r="89" spans="1:15">
      <c r="A89" s="1">
        <v>44383</v>
      </c>
      <c r="B89" s="2">
        <v>0.35347222222222219</v>
      </c>
      <c r="C89">
        <v>2</v>
      </c>
      <c r="D89" t="s">
        <v>22</v>
      </c>
      <c r="I89">
        <v>99</v>
      </c>
    </row>
    <row r="90" spans="1:15">
      <c r="A90" s="1">
        <v>44383</v>
      </c>
      <c r="B90" s="2">
        <v>0.44791666666666669</v>
      </c>
      <c r="C90">
        <v>3</v>
      </c>
      <c r="D90" t="s">
        <v>19</v>
      </c>
      <c r="I90">
        <v>13</v>
      </c>
    </row>
    <row r="91" spans="1:15">
      <c r="A91" s="1">
        <v>44383</v>
      </c>
      <c r="B91" s="2">
        <v>0.34027777777777773</v>
      </c>
      <c r="C91">
        <v>4</v>
      </c>
      <c r="D91" t="s">
        <v>14</v>
      </c>
      <c r="I91">
        <v>40</v>
      </c>
    </row>
    <row r="92" spans="1:15">
      <c r="A92" s="1">
        <v>44383</v>
      </c>
      <c r="B92" s="2">
        <v>0.375</v>
      </c>
      <c r="C92">
        <v>5</v>
      </c>
      <c r="D92" t="s">
        <v>16</v>
      </c>
      <c r="I92">
        <v>74</v>
      </c>
    </row>
    <row r="93" spans="1:15">
      <c r="A93" s="1">
        <v>44383</v>
      </c>
      <c r="B93" s="2">
        <v>0.39097222222222222</v>
      </c>
      <c r="C93">
        <v>6</v>
      </c>
      <c r="D93" t="s">
        <v>17</v>
      </c>
      <c r="I93">
        <v>150</v>
      </c>
    </row>
    <row r="94" spans="1:15">
      <c r="A94" s="1">
        <v>44383</v>
      </c>
      <c r="B94" s="10">
        <v>0.51527777777777783</v>
      </c>
      <c r="C94">
        <v>7</v>
      </c>
      <c r="D94" t="s">
        <v>23</v>
      </c>
      <c r="I94">
        <v>58</v>
      </c>
    </row>
    <row r="95" spans="1:15">
      <c r="A95" s="1">
        <v>44383</v>
      </c>
      <c r="B95" s="2">
        <v>0.53472222222222221</v>
      </c>
      <c r="C95">
        <v>8</v>
      </c>
      <c r="D95" t="s">
        <v>24</v>
      </c>
      <c r="I95">
        <v>23</v>
      </c>
    </row>
    <row r="96" spans="1:15">
      <c r="A96" s="1">
        <v>44390</v>
      </c>
      <c r="B96" s="2">
        <v>0.33333333333333331</v>
      </c>
      <c r="C96">
        <v>1</v>
      </c>
      <c r="D96" t="s">
        <v>21</v>
      </c>
      <c r="I96">
        <v>660</v>
      </c>
    </row>
    <row r="97" spans="1:9">
      <c r="A97" s="1">
        <v>44390</v>
      </c>
      <c r="B97" s="2">
        <v>0.34097222222222223</v>
      </c>
      <c r="C97">
        <v>2</v>
      </c>
      <c r="D97" t="s">
        <v>22</v>
      </c>
      <c r="I97">
        <v>480</v>
      </c>
    </row>
    <row r="98" spans="1:9">
      <c r="A98" s="1">
        <v>44390</v>
      </c>
      <c r="B98" s="2">
        <v>0.39999999999999997</v>
      </c>
      <c r="C98">
        <v>3</v>
      </c>
      <c r="D98" t="s">
        <v>19</v>
      </c>
      <c r="I98">
        <v>33</v>
      </c>
    </row>
    <row r="99" spans="1:9">
      <c r="A99" s="1">
        <v>44390</v>
      </c>
      <c r="B99" s="2">
        <v>0.4604166666666667</v>
      </c>
      <c r="C99">
        <v>4</v>
      </c>
      <c r="D99" t="s">
        <v>14</v>
      </c>
      <c r="I99">
        <v>78</v>
      </c>
    </row>
    <row r="100" spans="1:9">
      <c r="A100" s="1">
        <v>44390</v>
      </c>
      <c r="B100" s="2">
        <v>0.5625</v>
      </c>
      <c r="C100">
        <v>5</v>
      </c>
      <c r="D100" t="s">
        <v>16</v>
      </c>
      <c r="I100">
        <v>74</v>
      </c>
    </row>
    <row r="101" spans="1:9">
      <c r="A101" s="1">
        <v>44390</v>
      </c>
      <c r="B101" s="2">
        <v>0.36319444444444443</v>
      </c>
      <c r="C101">
        <v>6</v>
      </c>
      <c r="D101" t="s">
        <v>17</v>
      </c>
      <c r="I101">
        <v>370</v>
      </c>
    </row>
    <row r="102" spans="1:9">
      <c r="A102" s="1">
        <v>44390</v>
      </c>
      <c r="B102" s="10">
        <v>0.52500000000000002</v>
      </c>
      <c r="C102">
        <v>7</v>
      </c>
      <c r="D102" t="s">
        <v>23</v>
      </c>
      <c r="I102">
        <v>310</v>
      </c>
    </row>
    <row r="103" spans="1:9">
      <c r="A103" s="1">
        <v>44390</v>
      </c>
      <c r="B103" s="2">
        <v>0.28472222222222221</v>
      </c>
      <c r="C103">
        <v>8</v>
      </c>
      <c r="D103" t="s">
        <v>24</v>
      </c>
      <c r="I103">
        <v>160</v>
      </c>
    </row>
    <row r="104" spans="1:9">
      <c r="A104" s="1">
        <v>44397</v>
      </c>
      <c r="B104" s="2">
        <v>0.42083333333333334</v>
      </c>
      <c r="C104">
        <v>1</v>
      </c>
      <c r="D104" t="s">
        <v>21</v>
      </c>
      <c r="E104">
        <v>8.3949999999999996</v>
      </c>
      <c r="H104">
        <f t="shared" ref="H104:H129" si="0">AVERAGE(E104:F104)</f>
        <v>8.3949999999999996</v>
      </c>
      <c r="I104">
        <v>340</v>
      </c>
    </row>
    <row r="105" spans="1:9">
      <c r="A105" s="1">
        <v>44397</v>
      </c>
      <c r="B105" s="2">
        <v>0.40625</v>
      </c>
      <c r="C105">
        <v>2</v>
      </c>
      <c r="D105" t="s">
        <v>22</v>
      </c>
      <c r="E105">
        <v>4.1550000000000002</v>
      </c>
      <c r="H105">
        <f t="shared" si="0"/>
        <v>4.1550000000000002</v>
      </c>
      <c r="I105">
        <v>460</v>
      </c>
    </row>
    <row r="106" spans="1:9">
      <c r="A106" s="1">
        <v>44397</v>
      </c>
      <c r="B106" s="2">
        <v>0.40625</v>
      </c>
      <c r="C106">
        <v>3</v>
      </c>
      <c r="D106" t="s">
        <v>19</v>
      </c>
      <c r="E106">
        <v>16.809999999999999</v>
      </c>
      <c r="H106">
        <f t="shared" si="0"/>
        <v>16.809999999999999</v>
      </c>
      <c r="I106">
        <v>96</v>
      </c>
    </row>
    <row r="107" spans="1:9">
      <c r="A107" s="1">
        <v>44397</v>
      </c>
      <c r="B107" s="2">
        <v>0.35069444444444442</v>
      </c>
      <c r="C107">
        <v>4</v>
      </c>
      <c r="D107" t="s">
        <v>14</v>
      </c>
      <c r="I107">
        <v>200</v>
      </c>
    </row>
    <row r="108" spans="1:9">
      <c r="A108" s="1">
        <v>44397</v>
      </c>
      <c r="B108" s="2">
        <v>6.25E-2</v>
      </c>
      <c r="C108">
        <v>5</v>
      </c>
      <c r="D108" t="s">
        <v>16</v>
      </c>
      <c r="E108">
        <v>14.555</v>
      </c>
      <c r="H108">
        <f t="shared" si="0"/>
        <v>14.555</v>
      </c>
      <c r="I108">
        <v>74</v>
      </c>
    </row>
    <row r="109" spans="1:9">
      <c r="A109" s="1">
        <v>44397</v>
      </c>
      <c r="B109" s="2">
        <v>0.34513888888888888</v>
      </c>
      <c r="C109">
        <v>6</v>
      </c>
      <c r="D109" t="s">
        <v>17</v>
      </c>
      <c r="E109">
        <v>19.13</v>
      </c>
      <c r="H109">
        <f t="shared" si="0"/>
        <v>19.13</v>
      </c>
      <c r="I109">
        <v>120</v>
      </c>
    </row>
    <row r="110" spans="1:9">
      <c r="A110" s="1">
        <v>44397</v>
      </c>
      <c r="B110" s="10">
        <v>4.7916666666666663E-2</v>
      </c>
      <c r="C110">
        <v>7</v>
      </c>
      <c r="D110" t="s">
        <v>23</v>
      </c>
      <c r="I110">
        <v>690</v>
      </c>
    </row>
    <row r="111" spans="1:9">
      <c r="A111" s="1">
        <v>44397</v>
      </c>
      <c r="B111" s="2">
        <v>0.10416666666666667</v>
      </c>
      <c r="C111">
        <v>8</v>
      </c>
      <c r="D111" t="s">
        <v>24</v>
      </c>
      <c r="I111">
        <v>550</v>
      </c>
    </row>
    <row r="112" spans="1:9">
      <c r="A112" s="1">
        <v>44404</v>
      </c>
      <c r="B112" s="2">
        <v>0.37847222222222227</v>
      </c>
      <c r="C112">
        <v>1</v>
      </c>
      <c r="D112" t="s">
        <v>21</v>
      </c>
      <c r="I112">
        <v>520</v>
      </c>
    </row>
    <row r="113" spans="1:9">
      <c r="A113" s="1">
        <v>44404</v>
      </c>
      <c r="B113" s="2">
        <v>0.4145833333333333</v>
      </c>
      <c r="C113">
        <v>2</v>
      </c>
      <c r="D113" t="s">
        <v>22</v>
      </c>
      <c r="I113">
        <v>280</v>
      </c>
    </row>
    <row r="114" spans="1:9">
      <c r="A114" s="1">
        <v>44404</v>
      </c>
      <c r="B114" s="2">
        <v>0.35416666666666669</v>
      </c>
      <c r="C114">
        <v>3</v>
      </c>
      <c r="D114" t="s">
        <v>19</v>
      </c>
      <c r="I114">
        <v>91</v>
      </c>
    </row>
    <row r="115" spans="1:9">
      <c r="A115" s="1">
        <v>44404</v>
      </c>
      <c r="B115" s="2">
        <v>0.44444444444444442</v>
      </c>
      <c r="C115">
        <v>4</v>
      </c>
      <c r="D115" t="s">
        <v>14</v>
      </c>
      <c r="I115">
        <v>100</v>
      </c>
    </row>
    <row r="116" spans="1:9">
      <c r="A116" s="1">
        <v>44404</v>
      </c>
      <c r="B116"/>
      <c r="C116">
        <v>5</v>
      </c>
      <c r="D116" t="s">
        <v>16</v>
      </c>
      <c r="I116">
        <v>46</v>
      </c>
    </row>
    <row r="117" spans="1:9">
      <c r="A117" s="1">
        <v>44404</v>
      </c>
      <c r="B117" s="10">
        <v>0.51458333333333328</v>
      </c>
      <c r="C117">
        <v>7</v>
      </c>
      <c r="D117" t="s">
        <v>23</v>
      </c>
      <c r="E117">
        <v>12.4</v>
      </c>
      <c r="H117">
        <f t="shared" si="0"/>
        <v>12.4</v>
      </c>
      <c r="I117">
        <v>1200</v>
      </c>
    </row>
    <row r="118" spans="1:9">
      <c r="A118" s="1">
        <v>44404</v>
      </c>
      <c r="B118" s="2">
        <v>0.33263888888888887</v>
      </c>
      <c r="C118">
        <v>8</v>
      </c>
      <c r="D118" t="s">
        <v>24</v>
      </c>
      <c r="I118">
        <v>1400</v>
      </c>
    </row>
    <row r="119" spans="1:9">
      <c r="A119" s="1">
        <v>44411</v>
      </c>
      <c r="B119" s="2">
        <v>0.38541666666666669</v>
      </c>
      <c r="C119">
        <v>1</v>
      </c>
      <c r="D119" t="s">
        <v>21</v>
      </c>
      <c r="E119">
        <v>1.0249999999999999</v>
      </c>
      <c r="H119">
        <f t="shared" si="0"/>
        <v>1.0249999999999999</v>
      </c>
      <c r="I119">
        <v>580</v>
      </c>
    </row>
    <row r="120" spans="1:9">
      <c r="A120" s="1">
        <v>44411</v>
      </c>
      <c r="B120" s="2">
        <v>0.39027777777777778</v>
      </c>
      <c r="C120">
        <v>2</v>
      </c>
      <c r="D120" t="s">
        <v>22</v>
      </c>
      <c r="E120">
        <v>0.80500000000000005</v>
      </c>
      <c r="H120">
        <f t="shared" si="0"/>
        <v>0.80500000000000005</v>
      </c>
      <c r="I120">
        <v>820</v>
      </c>
    </row>
    <row r="121" spans="1:9">
      <c r="A121" s="1">
        <v>44411</v>
      </c>
      <c r="B121" s="2">
        <v>0.375</v>
      </c>
      <c r="C121">
        <v>3</v>
      </c>
      <c r="D121" t="s">
        <v>19</v>
      </c>
      <c r="E121">
        <v>15.135</v>
      </c>
      <c r="H121">
        <f t="shared" si="0"/>
        <v>15.135</v>
      </c>
      <c r="I121">
        <v>190</v>
      </c>
    </row>
    <row r="122" spans="1:9">
      <c r="A122" s="1">
        <v>44411</v>
      </c>
      <c r="B122" s="2">
        <v>0.45833333333333331</v>
      </c>
      <c r="C122">
        <v>4</v>
      </c>
      <c r="D122" t="s">
        <v>14</v>
      </c>
      <c r="E122">
        <v>14.06</v>
      </c>
      <c r="H122">
        <f t="shared" si="0"/>
        <v>14.06</v>
      </c>
      <c r="I122">
        <v>120</v>
      </c>
    </row>
    <row r="123" spans="1:9">
      <c r="A123" s="1">
        <v>44411</v>
      </c>
      <c r="B123" s="2">
        <v>0.54166666666666663</v>
      </c>
      <c r="C123">
        <v>5</v>
      </c>
      <c r="D123" t="s">
        <v>16</v>
      </c>
      <c r="E123">
        <v>10.145</v>
      </c>
      <c r="H123">
        <f t="shared" si="0"/>
        <v>10.145</v>
      </c>
      <c r="I123">
        <v>81</v>
      </c>
    </row>
    <row r="124" spans="1:9">
      <c r="A124" s="1">
        <v>44411</v>
      </c>
      <c r="B124" s="2">
        <v>0.37291666666666662</v>
      </c>
      <c r="C124">
        <v>6</v>
      </c>
      <c r="D124" t="s">
        <v>17</v>
      </c>
      <c r="I124">
        <v>120</v>
      </c>
    </row>
    <row r="125" spans="1:9">
      <c r="A125" s="1">
        <v>44411</v>
      </c>
      <c r="B125" s="10">
        <v>0.49444444444444446</v>
      </c>
      <c r="C125">
        <v>7</v>
      </c>
      <c r="D125" t="s">
        <v>23</v>
      </c>
      <c r="E125">
        <v>12.07</v>
      </c>
      <c r="H125">
        <f t="shared" si="0"/>
        <v>12.07</v>
      </c>
      <c r="I125">
        <v>610</v>
      </c>
    </row>
    <row r="126" spans="1:9">
      <c r="A126" s="1">
        <v>44411</v>
      </c>
      <c r="B126" s="2">
        <v>0.3</v>
      </c>
      <c r="C126">
        <v>8</v>
      </c>
      <c r="D126" t="s">
        <v>24</v>
      </c>
      <c r="E126">
        <v>10.035</v>
      </c>
      <c r="H126">
        <f t="shared" si="0"/>
        <v>10.035</v>
      </c>
      <c r="I126">
        <v>490</v>
      </c>
    </row>
    <row r="127" spans="1:9">
      <c r="A127" s="1">
        <v>44418</v>
      </c>
      <c r="B127" s="2">
        <v>0.23958333333333334</v>
      </c>
      <c r="C127">
        <v>1</v>
      </c>
      <c r="D127" t="s">
        <v>21</v>
      </c>
      <c r="E127">
        <v>3.3450000000000002</v>
      </c>
      <c r="H127">
        <f t="shared" si="0"/>
        <v>3.3450000000000002</v>
      </c>
      <c r="I127">
        <v>1600</v>
      </c>
    </row>
    <row r="128" spans="1:9">
      <c r="A128" s="1">
        <v>44418</v>
      </c>
      <c r="B128" s="2">
        <v>0.35138888888888892</v>
      </c>
      <c r="C128">
        <v>2</v>
      </c>
      <c r="D128" t="s">
        <v>22</v>
      </c>
      <c r="E128">
        <v>0.48</v>
      </c>
      <c r="H128">
        <f t="shared" si="0"/>
        <v>0.48</v>
      </c>
      <c r="I128">
        <v>230</v>
      </c>
    </row>
    <row r="129" spans="1:9">
      <c r="A129" s="1">
        <v>44418</v>
      </c>
      <c r="B129" s="2">
        <v>0.40972222222222227</v>
      </c>
      <c r="C129">
        <v>3</v>
      </c>
      <c r="D129" t="s">
        <v>19</v>
      </c>
      <c r="E129">
        <v>5.5250000000000004</v>
      </c>
      <c r="H129">
        <f t="shared" si="0"/>
        <v>5.5250000000000004</v>
      </c>
      <c r="I129">
        <v>35</v>
      </c>
    </row>
    <row r="130" spans="1:9">
      <c r="A130" s="1">
        <v>44418</v>
      </c>
      <c r="B130" s="2">
        <v>0.45833333333333331</v>
      </c>
      <c r="C130">
        <v>5</v>
      </c>
      <c r="D130" t="s">
        <v>16</v>
      </c>
      <c r="E130">
        <v>13.76</v>
      </c>
      <c r="H130">
        <f t="shared" ref="H130:H182" si="1">AVERAGE(E130:F130)</f>
        <v>13.76</v>
      </c>
      <c r="I130">
        <v>120</v>
      </c>
    </row>
    <row r="131" spans="1:9">
      <c r="A131" s="1">
        <v>44418</v>
      </c>
      <c r="B131" s="2">
        <v>0.35902777777777778</v>
      </c>
      <c r="C131">
        <v>6</v>
      </c>
      <c r="D131" t="s">
        <v>17</v>
      </c>
      <c r="I131">
        <v>50</v>
      </c>
    </row>
    <row r="132" spans="1:9">
      <c r="A132" s="1">
        <v>44418</v>
      </c>
      <c r="B132" s="10">
        <v>0.49305555555555558</v>
      </c>
      <c r="C132">
        <v>7</v>
      </c>
      <c r="D132" t="s">
        <v>23</v>
      </c>
      <c r="E132">
        <v>5.2750000000000004</v>
      </c>
      <c r="H132">
        <f t="shared" si="1"/>
        <v>5.2750000000000004</v>
      </c>
      <c r="I132">
        <v>54</v>
      </c>
    </row>
    <row r="133" spans="1:9">
      <c r="A133" s="1">
        <v>44418</v>
      </c>
      <c r="B133" s="2">
        <v>0.29583333333333334</v>
      </c>
      <c r="C133">
        <v>8</v>
      </c>
      <c r="D133" t="s">
        <v>24</v>
      </c>
      <c r="E133">
        <v>21.75</v>
      </c>
      <c r="H133">
        <f t="shared" si="1"/>
        <v>21.75</v>
      </c>
      <c r="I133">
        <v>120</v>
      </c>
    </row>
    <row r="134" spans="1:9">
      <c r="A134" s="1">
        <v>44425</v>
      </c>
      <c r="B134" s="2">
        <v>0.50694444444444442</v>
      </c>
      <c r="C134">
        <v>3</v>
      </c>
      <c r="D134" t="s">
        <v>19</v>
      </c>
      <c r="I134">
        <v>98</v>
      </c>
    </row>
    <row r="135" spans="1:9">
      <c r="A135" s="1">
        <v>44425</v>
      </c>
      <c r="B135" s="2">
        <v>0.46180555555555558</v>
      </c>
      <c r="C135">
        <v>4</v>
      </c>
      <c r="D135" t="s">
        <v>14</v>
      </c>
      <c r="E135">
        <v>31.2</v>
      </c>
      <c r="H135">
        <f t="shared" si="1"/>
        <v>31.2</v>
      </c>
      <c r="I135">
        <v>110</v>
      </c>
    </row>
    <row r="136" spans="1:9">
      <c r="A136" s="1">
        <v>44425</v>
      </c>
      <c r="B136" s="2">
        <v>0.55555555555555558</v>
      </c>
      <c r="C136">
        <v>5</v>
      </c>
      <c r="D136" t="s">
        <v>16</v>
      </c>
      <c r="E136">
        <v>19.7</v>
      </c>
      <c r="H136">
        <f t="shared" si="1"/>
        <v>19.7</v>
      </c>
      <c r="I136">
        <v>91</v>
      </c>
    </row>
    <row r="137" spans="1:9">
      <c r="A137" s="1">
        <v>44425</v>
      </c>
      <c r="B137" s="10">
        <v>0.47361111111111115</v>
      </c>
      <c r="C137">
        <v>7</v>
      </c>
      <c r="D137" t="s">
        <v>23</v>
      </c>
      <c r="E137">
        <v>4.1900000000000004</v>
      </c>
      <c r="H137">
        <f t="shared" si="1"/>
        <v>4.1900000000000004</v>
      </c>
      <c r="I137">
        <v>360</v>
      </c>
    </row>
    <row r="138" spans="1:9">
      <c r="A138" s="1">
        <v>44432</v>
      </c>
      <c r="B138" s="2">
        <v>0.40138888888888885</v>
      </c>
      <c r="C138">
        <v>2</v>
      </c>
      <c r="D138" t="s">
        <v>22</v>
      </c>
      <c r="E138">
        <v>0.115</v>
      </c>
      <c r="H138">
        <f t="shared" si="1"/>
        <v>0.115</v>
      </c>
      <c r="I138">
        <v>87</v>
      </c>
    </row>
    <row r="139" spans="1:9">
      <c r="A139" s="1">
        <v>44432</v>
      </c>
      <c r="B139"/>
      <c r="C139">
        <v>3</v>
      </c>
      <c r="D139" t="s">
        <v>19</v>
      </c>
      <c r="E139">
        <v>37.700000000000003</v>
      </c>
      <c r="H139">
        <f t="shared" si="1"/>
        <v>37.700000000000003</v>
      </c>
      <c r="I139">
        <v>160</v>
      </c>
    </row>
    <row r="140" spans="1:9">
      <c r="A140" s="1">
        <v>44432</v>
      </c>
      <c r="B140" s="2">
        <v>0.3611111111111111</v>
      </c>
      <c r="C140">
        <v>4</v>
      </c>
      <c r="D140" t="s">
        <v>14</v>
      </c>
      <c r="E140">
        <v>42.45</v>
      </c>
      <c r="H140">
        <f t="shared" si="1"/>
        <v>42.45</v>
      </c>
      <c r="I140">
        <v>340</v>
      </c>
    </row>
    <row r="141" spans="1:9">
      <c r="A141" s="1">
        <v>44432</v>
      </c>
      <c r="B141" s="2">
        <v>0.52083333333333337</v>
      </c>
      <c r="C141">
        <v>5</v>
      </c>
      <c r="D141" t="s">
        <v>16</v>
      </c>
      <c r="E141">
        <v>37</v>
      </c>
      <c r="H141">
        <f t="shared" si="1"/>
        <v>37</v>
      </c>
      <c r="I141">
        <v>370</v>
      </c>
    </row>
    <row r="142" spans="1:9">
      <c r="A142" s="1">
        <v>44432</v>
      </c>
      <c r="B142" s="2">
        <v>0.34583333333333338</v>
      </c>
      <c r="C142">
        <v>6</v>
      </c>
      <c r="D142" t="s">
        <v>17</v>
      </c>
      <c r="E142">
        <v>26.8</v>
      </c>
      <c r="H142">
        <f t="shared" si="1"/>
        <v>26.8</v>
      </c>
      <c r="I142">
        <v>230</v>
      </c>
    </row>
    <row r="143" spans="1:9">
      <c r="A143" s="1">
        <v>44432</v>
      </c>
      <c r="B143" s="10">
        <v>0.46458333333333335</v>
      </c>
      <c r="C143">
        <v>7</v>
      </c>
      <c r="D143" t="s">
        <v>23</v>
      </c>
      <c r="E143">
        <v>5.4450000000000003</v>
      </c>
      <c r="H143">
        <f t="shared" si="1"/>
        <v>5.4450000000000003</v>
      </c>
      <c r="I143">
        <v>260</v>
      </c>
    </row>
    <row r="144" spans="1:9">
      <c r="A144" s="1">
        <v>44432</v>
      </c>
      <c r="B144" s="2">
        <v>0.5625</v>
      </c>
      <c r="C144">
        <v>8</v>
      </c>
      <c r="D144" t="s">
        <v>24</v>
      </c>
      <c r="E144">
        <v>5.9</v>
      </c>
      <c r="H144">
        <f t="shared" si="1"/>
        <v>5.9</v>
      </c>
      <c r="I144">
        <v>180</v>
      </c>
    </row>
    <row r="145" spans="1:9">
      <c r="A145" s="1">
        <v>44446</v>
      </c>
      <c r="B145" s="2">
        <v>0.52777777777777779</v>
      </c>
      <c r="C145">
        <v>1</v>
      </c>
      <c r="D145" t="s">
        <v>21</v>
      </c>
      <c r="E145">
        <v>1.145</v>
      </c>
      <c r="H145">
        <f t="shared" si="1"/>
        <v>1.145</v>
      </c>
      <c r="I145">
        <v>130</v>
      </c>
    </row>
    <row r="146" spans="1:9">
      <c r="A146" s="1">
        <v>44446</v>
      </c>
      <c r="B146" s="2">
        <v>0.39444444444444443</v>
      </c>
      <c r="C146">
        <v>2</v>
      </c>
      <c r="D146" t="s">
        <v>22</v>
      </c>
      <c r="E146">
        <v>0.09</v>
      </c>
      <c r="H146">
        <f t="shared" si="1"/>
        <v>0.09</v>
      </c>
      <c r="I146">
        <v>310</v>
      </c>
    </row>
    <row r="147" spans="1:9">
      <c r="A147" s="1">
        <v>44446</v>
      </c>
      <c r="B147" s="2">
        <v>0.35416666666666669</v>
      </c>
      <c r="C147">
        <v>3</v>
      </c>
      <c r="D147" t="s">
        <v>19</v>
      </c>
      <c r="E147">
        <v>7.5</v>
      </c>
      <c r="H147">
        <f t="shared" si="1"/>
        <v>7.5</v>
      </c>
      <c r="I147">
        <v>91</v>
      </c>
    </row>
    <row r="148" spans="1:9">
      <c r="A148" s="1">
        <v>44446</v>
      </c>
      <c r="B148" s="2">
        <v>0.50486111111111109</v>
      </c>
      <c r="C148">
        <v>4</v>
      </c>
      <c r="D148" t="s">
        <v>14</v>
      </c>
      <c r="E148">
        <v>9.7200000000000006</v>
      </c>
      <c r="H148">
        <f t="shared" si="1"/>
        <v>9.7200000000000006</v>
      </c>
      <c r="I148">
        <v>130</v>
      </c>
    </row>
    <row r="149" spans="1:9">
      <c r="A149" s="1">
        <v>44446</v>
      </c>
      <c r="B149" s="2">
        <v>0.37291666666666662</v>
      </c>
      <c r="C149">
        <v>5</v>
      </c>
      <c r="D149" t="s">
        <v>16</v>
      </c>
      <c r="E149">
        <v>9.5250000000000004</v>
      </c>
      <c r="H149">
        <f t="shared" si="1"/>
        <v>9.5250000000000004</v>
      </c>
      <c r="I149">
        <v>170</v>
      </c>
    </row>
    <row r="150" spans="1:9">
      <c r="A150" s="1">
        <v>44446</v>
      </c>
      <c r="B150" s="2">
        <v>0.35069444444444442</v>
      </c>
      <c r="C150">
        <v>6</v>
      </c>
      <c r="D150" t="s">
        <v>17</v>
      </c>
      <c r="E150">
        <v>7.8</v>
      </c>
      <c r="H150">
        <f t="shared" si="1"/>
        <v>7.8</v>
      </c>
      <c r="I150">
        <v>100</v>
      </c>
    </row>
    <row r="151" spans="1:9">
      <c r="A151" s="1">
        <v>44446</v>
      </c>
      <c r="B151" s="10">
        <v>0.38472222222222219</v>
      </c>
      <c r="C151">
        <v>7</v>
      </c>
      <c r="D151" t="s">
        <v>23</v>
      </c>
      <c r="E151">
        <v>1.77</v>
      </c>
      <c r="H151">
        <f t="shared" si="1"/>
        <v>1.77</v>
      </c>
      <c r="I151">
        <v>390</v>
      </c>
    </row>
    <row r="152" spans="1:9">
      <c r="A152" s="1">
        <v>44446</v>
      </c>
      <c r="B152" s="2">
        <v>0.31041666666666667</v>
      </c>
      <c r="C152">
        <v>8</v>
      </c>
      <c r="D152" t="s">
        <v>24</v>
      </c>
      <c r="E152">
        <v>3.91</v>
      </c>
      <c r="H152">
        <f t="shared" si="1"/>
        <v>3.91</v>
      </c>
      <c r="I152">
        <v>180</v>
      </c>
    </row>
    <row r="153" spans="1:9">
      <c r="A153" s="1">
        <v>44453</v>
      </c>
      <c r="B153" s="2">
        <v>0.375</v>
      </c>
      <c r="C153">
        <v>1</v>
      </c>
      <c r="D153" t="s">
        <v>21</v>
      </c>
      <c r="E153">
        <v>1.885</v>
      </c>
      <c r="H153">
        <f t="shared" si="1"/>
        <v>1.885</v>
      </c>
      <c r="I153">
        <v>260</v>
      </c>
    </row>
    <row r="154" spans="1:9">
      <c r="A154" s="1">
        <v>44453</v>
      </c>
      <c r="B154" s="2">
        <v>0.31388888888888888</v>
      </c>
      <c r="C154">
        <v>2</v>
      </c>
      <c r="D154" t="s">
        <v>22</v>
      </c>
      <c r="E154">
        <v>0.54</v>
      </c>
      <c r="H154">
        <f t="shared" si="1"/>
        <v>0.54</v>
      </c>
      <c r="I154">
        <v>80</v>
      </c>
    </row>
    <row r="155" spans="1:9">
      <c r="A155" s="1">
        <v>44453</v>
      </c>
      <c r="B155" s="2">
        <v>0.43402777777777773</v>
      </c>
      <c r="C155">
        <v>3</v>
      </c>
      <c r="D155" t="s">
        <v>19</v>
      </c>
      <c r="E155">
        <v>5.21</v>
      </c>
      <c r="H155">
        <f t="shared" si="1"/>
        <v>5.21</v>
      </c>
      <c r="I155">
        <v>39</v>
      </c>
    </row>
    <row r="156" spans="1:9">
      <c r="A156" s="1">
        <v>44453</v>
      </c>
      <c r="B156" s="2">
        <v>0.375</v>
      </c>
      <c r="C156">
        <v>4</v>
      </c>
      <c r="D156" t="s">
        <v>14</v>
      </c>
      <c r="E156">
        <v>5.25</v>
      </c>
      <c r="H156">
        <f t="shared" si="1"/>
        <v>5.25</v>
      </c>
      <c r="I156">
        <v>72</v>
      </c>
    </row>
    <row r="157" spans="1:9">
      <c r="A157" s="1">
        <v>44453</v>
      </c>
      <c r="B157" s="2">
        <v>0.58333333333333337</v>
      </c>
      <c r="C157">
        <v>5</v>
      </c>
      <c r="D157" t="s">
        <v>16</v>
      </c>
      <c r="E157">
        <v>4.2549999999999999</v>
      </c>
      <c r="H157">
        <f t="shared" si="1"/>
        <v>4.2549999999999999</v>
      </c>
      <c r="I157">
        <v>27</v>
      </c>
    </row>
    <row r="158" spans="1:9">
      <c r="A158" s="1">
        <v>44453</v>
      </c>
      <c r="B158" s="2">
        <v>0.35138888888888892</v>
      </c>
      <c r="C158">
        <v>6</v>
      </c>
      <c r="D158" t="s">
        <v>17</v>
      </c>
      <c r="E158">
        <v>11.695</v>
      </c>
      <c r="H158">
        <f t="shared" si="1"/>
        <v>11.695</v>
      </c>
      <c r="I158">
        <v>160</v>
      </c>
    </row>
    <row r="159" spans="1:9">
      <c r="A159" s="1">
        <v>44453</v>
      </c>
      <c r="B159" s="10">
        <v>0.47916666666666669</v>
      </c>
      <c r="C159">
        <v>7</v>
      </c>
      <c r="D159" t="s">
        <v>23</v>
      </c>
      <c r="E159">
        <v>3.8650000000000002</v>
      </c>
      <c r="H159">
        <f t="shared" si="1"/>
        <v>3.8650000000000002</v>
      </c>
      <c r="I159">
        <v>78</v>
      </c>
    </row>
    <row r="160" spans="1:9">
      <c r="A160" s="1">
        <v>44453</v>
      </c>
      <c r="B160" s="2">
        <v>0.34791666666666665</v>
      </c>
      <c r="C160">
        <v>8</v>
      </c>
      <c r="D160" t="s">
        <v>24</v>
      </c>
      <c r="E160">
        <v>3.4350000000000001</v>
      </c>
      <c r="H160">
        <f t="shared" si="1"/>
        <v>3.4350000000000001</v>
      </c>
      <c r="I160">
        <v>190</v>
      </c>
    </row>
    <row r="161" spans="1:9">
      <c r="A161" s="1">
        <v>44467</v>
      </c>
      <c r="B161" s="2">
        <v>0.53819444444444442</v>
      </c>
      <c r="C161">
        <v>1</v>
      </c>
      <c r="D161" t="s">
        <v>21</v>
      </c>
      <c r="E161">
        <v>0.98499999999999999</v>
      </c>
      <c r="H161">
        <f t="shared" si="1"/>
        <v>0.98499999999999999</v>
      </c>
      <c r="I161">
        <v>200</v>
      </c>
    </row>
    <row r="162" spans="1:9">
      <c r="A162" s="1">
        <v>44467</v>
      </c>
      <c r="B162" s="2">
        <v>0.41944444444444445</v>
      </c>
      <c r="C162">
        <v>2</v>
      </c>
      <c r="D162" t="s">
        <v>22</v>
      </c>
      <c r="E162">
        <v>0.88</v>
      </c>
      <c r="H162">
        <f t="shared" si="1"/>
        <v>0.88</v>
      </c>
      <c r="I162">
        <v>240</v>
      </c>
    </row>
    <row r="163" spans="1:9">
      <c r="A163" s="1">
        <v>44467</v>
      </c>
      <c r="B163" s="2">
        <v>0.39930555555555558</v>
      </c>
      <c r="C163">
        <v>3</v>
      </c>
      <c r="D163" t="s">
        <v>19</v>
      </c>
      <c r="E163">
        <v>6.8150000000000004</v>
      </c>
      <c r="H163">
        <f t="shared" si="1"/>
        <v>6.8150000000000004</v>
      </c>
      <c r="I163">
        <v>82</v>
      </c>
    </row>
    <row r="164" spans="1:9">
      <c r="A164" s="1">
        <v>44467</v>
      </c>
      <c r="B164" s="2">
        <v>0.37152777777777773</v>
      </c>
      <c r="C164">
        <v>4</v>
      </c>
      <c r="D164" t="s">
        <v>14</v>
      </c>
      <c r="E164">
        <v>8.2899999999999991</v>
      </c>
      <c r="H164">
        <f t="shared" si="1"/>
        <v>8.2899999999999991</v>
      </c>
      <c r="I164">
        <v>150</v>
      </c>
    </row>
    <row r="165" spans="1:9">
      <c r="A165" s="1">
        <v>44467</v>
      </c>
      <c r="B165" s="2">
        <v>0.58333333333333337</v>
      </c>
      <c r="C165">
        <v>5</v>
      </c>
      <c r="D165" t="s">
        <v>16</v>
      </c>
      <c r="E165">
        <v>6.665</v>
      </c>
      <c r="H165">
        <f t="shared" si="1"/>
        <v>6.665</v>
      </c>
      <c r="I165">
        <v>190</v>
      </c>
    </row>
    <row r="166" spans="1:9">
      <c r="A166" s="1">
        <v>44467</v>
      </c>
      <c r="B166" s="10">
        <v>0.51527777777777783</v>
      </c>
      <c r="C166">
        <v>7</v>
      </c>
      <c r="D166" t="s">
        <v>23</v>
      </c>
      <c r="E166">
        <v>2.5350000000000001</v>
      </c>
      <c r="H166">
        <f t="shared" si="1"/>
        <v>2.5350000000000001</v>
      </c>
      <c r="I166">
        <v>330</v>
      </c>
    </row>
    <row r="167" spans="1:9">
      <c r="A167" s="1">
        <v>44467</v>
      </c>
      <c r="B167" s="2">
        <v>0.30694444444444441</v>
      </c>
      <c r="C167">
        <v>8</v>
      </c>
      <c r="D167" t="s">
        <v>24</v>
      </c>
      <c r="E167">
        <v>3.88</v>
      </c>
      <c r="H167">
        <f t="shared" si="1"/>
        <v>3.88</v>
      </c>
      <c r="I167">
        <v>240</v>
      </c>
    </row>
    <row r="168" spans="1:9">
      <c r="A168" s="1">
        <v>44474</v>
      </c>
      <c r="B168" s="2">
        <v>0.53125</v>
      </c>
      <c r="C168">
        <v>1</v>
      </c>
      <c r="D168" t="s">
        <v>21</v>
      </c>
      <c r="E168">
        <v>0.66</v>
      </c>
      <c r="H168">
        <f t="shared" si="1"/>
        <v>0.66</v>
      </c>
      <c r="I168">
        <v>1200</v>
      </c>
    </row>
    <row r="169" spans="1:9">
      <c r="A169" s="1">
        <v>44474</v>
      </c>
      <c r="B169" s="2">
        <v>0.46180555555555558</v>
      </c>
      <c r="C169">
        <v>2</v>
      </c>
      <c r="D169" t="s">
        <v>22</v>
      </c>
      <c r="E169">
        <v>0.215</v>
      </c>
      <c r="H169">
        <f t="shared" si="1"/>
        <v>0.215</v>
      </c>
      <c r="I169">
        <v>650</v>
      </c>
    </row>
    <row r="170" spans="1:9">
      <c r="A170" s="1">
        <v>44474</v>
      </c>
      <c r="B170" s="2">
        <v>0.47916666666666669</v>
      </c>
      <c r="C170">
        <v>3</v>
      </c>
      <c r="D170" t="s">
        <v>19</v>
      </c>
      <c r="E170">
        <v>2.7250000000000001</v>
      </c>
      <c r="H170">
        <f t="shared" si="1"/>
        <v>2.7250000000000001</v>
      </c>
      <c r="I170">
        <v>110</v>
      </c>
    </row>
    <row r="171" spans="1:9">
      <c r="A171" s="1">
        <v>44474</v>
      </c>
      <c r="B171" s="2">
        <v>0.38194444444444442</v>
      </c>
      <c r="C171">
        <v>4</v>
      </c>
      <c r="D171" t="s">
        <v>14</v>
      </c>
      <c r="E171">
        <v>2.605</v>
      </c>
      <c r="H171">
        <f t="shared" si="1"/>
        <v>2.605</v>
      </c>
      <c r="I171">
        <v>62</v>
      </c>
    </row>
    <row r="172" spans="1:9">
      <c r="A172" s="1">
        <v>44474</v>
      </c>
      <c r="B172" s="2">
        <v>0.35069444444444442</v>
      </c>
      <c r="C172">
        <v>6</v>
      </c>
      <c r="D172" t="s">
        <v>17</v>
      </c>
      <c r="E172">
        <v>2.5350000000000001</v>
      </c>
      <c r="H172">
        <f t="shared" si="1"/>
        <v>2.5350000000000001</v>
      </c>
      <c r="I172">
        <v>59</v>
      </c>
    </row>
    <row r="173" spans="1:9">
      <c r="A173" s="1">
        <v>44474</v>
      </c>
      <c r="B173" s="10">
        <v>0.45833333333333331</v>
      </c>
      <c r="C173">
        <v>7</v>
      </c>
      <c r="D173" t="s">
        <v>23</v>
      </c>
      <c r="E173">
        <v>1.595</v>
      </c>
      <c r="H173">
        <f t="shared" si="1"/>
        <v>1.595</v>
      </c>
      <c r="I173">
        <v>210</v>
      </c>
    </row>
    <row r="174" spans="1:9">
      <c r="A174" s="1">
        <v>44474</v>
      </c>
      <c r="B174" s="2">
        <v>0.30416666666666664</v>
      </c>
      <c r="C174">
        <v>8</v>
      </c>
      <c r="D174" t="s">
        <v>24</v>
      </c>
      <c r="E174">
        <v>2.97</v>
      </c>
      <c r="H174">
        <f t="shared" si="1"/>
        <v>2.97</v>
      </c>
      <c r="I174">
        <v>290</v>
      </c>
    </row>
    <row r="175" spans="1:9">
      <c r="A175" s="1">
        <v>44481</v>
      </c>
      <c r="B175" s="2">
        <v>0.53472222222222221</v>
      </c>
      <c r="C175">
        <v>1</v>
      </c>
      <c r="D175" t="s">
        <v>21</v>
      </c>
      <c r="E175">
        <v>1.7150000000000001</v>
      </c>
      <c r="H175">
        <f t="shared" si="1"/>
        <v>1.7150000000000001</v>
      </c>
      <c r="I175">
        <v>160</v>
      </c>
    </row>
    <row r="176" spans="1:9">
      <c r="A176" s="1">
        <v>44481</v>
      </c>
      <c r="B176" s="2">
        <v>0.42430555555555555</v>
      </c>
      <c r="C176">
        <v>2</v>
      </c>
      <c r="D176" t="s">
        <v>22</v>
      </c>
      <c r="E176">
        <v>0.48</v>
      </c>
      <c r="H176">
        <f t="shared" si="1"/>
        <v>0.48</v>
      </c>
      <c r="I176">
        <v>690</v>
      </c>
    </row>
    <row r="177" spans="1:9">
      <c r="A177" s="1">
        <v>44481</v>
      </c>
      <c r="B177" s="2">
        <v>0.37986111111111115</v>
      </c>
      <c r="C177">
        <v>4</v>
      </c>
      <c r="D177" t="s">
        <v>14</v>
      </c>
      <c r="E177">
        <v>6.5449999999999999</v>
      </c>
      <c r="H177">
        <f t="shared" si="1"/>
        <v>6.5449999999999999</v>
      </c>
      <c r="I177">
        <v>72</v>
      </c>
    </row>
    <row r="178" spans="1:9">
      <c r="A178" s="1">
        <v>44481</v>
      </c>
      <c r="B178" s="2">
        <v>0.34791666666666665</v>
      </c>
      <c r="C178">
        <v>6</v>
      </c>
      <c r="D178" t="s">
        <v>17</v>
      </c>
      <c r="E178">
        <v>18.95</v>
      </c>
      <c r="H178">
        <f t="shared" si="1"/>
        <v>18.95</v>
      </c>
      <c r="I178">
        <v>88</v>
      </c>
    </row>
    <row r="179" spans="1:9">
      <c r="A179" s="1">
        <v>44481</v>
      </c>
      <c r="B179" s="10">
        <v>0.48402777777777778</v>
      </c>
      <c r="C179">
        <v>7</v>
      </c>
      <c r="D179" t="s">
        <v>23</v>
      </c>
      <c r="E179">
        <v>1.95</v>
      </c>
      <c r="H179">
        <f t="shared" si="1"/>
        <v>1.95</v>
      </c>
      <c r="I179">
        <v>290</v>
      </c>
    </row>
    <row r="180" spans="1:9">
      <c r="A180" s="1">
        <v>44481</v>
      </c>
      <c r="B180" s="2">
        <v>0.31041666666666667</v>
      </c>
      <c r="C180">
        <v>8</v>
      </c>
      <c r="D180" t="s">
        <v>24</v>
      </c>
      <c r="E180">
        <v>4.1950000000000003</v>
      </c>
      <c r="H180">
        <f t="shared" si="1"/>
        <v>4.1950000000000003</v>
      </c>
      <c r="I180">
        <v>410</v>
      </c>
    </row>
    <row r="181" spans="1:9">
      <c r="A181" s="1">
        <v>44488</v>
      </c>
      <c r="B181" s="2">
        <v>0.53472222222222221</v>
      </c>
      <c r="C181">
        <v>1</v>
      </c>
      <c r="D181" t="s">
        <v>21</v>
      </c>
      <c r="E181">
        <v>0.23499999999999999</v>
      </c>
      <c r="H181">
        <f t="shared" si="1"/>
        <v>0.23499999999999999</v>
      </c>
      <c r="I181">
        <v>73</v>
      </c>
    </row>
    <row r="182" spans="1:9">
      <c r="A182" s="1">
        <v>44488</v>
      </c>
      <c r="B182" s="2">
        <v>0.4694444444444445</v>
      </c>
      <c r="C182">
        <v>2</v>
      </c>
      <c r="D182" t="s">
        <v>22</v>
      </c>
      <c r="E182">
        <v>7.0000000000000007E-2</v>
      </c>
      <c r="H182">
        <f t="shared" si="1"/>
        <v>7.0000000000000007E-2</v>
      </c>
      <c r="I182">
        <v>170</v>
      </c>
    </row>
    <row r="183" spans="1:9">
      <c r="A183" s="1">
        <v>44488</v>
      </c>
      <c r="B183" s="2">
        <v>0.60416666666666663</v>
      </c>
      <c r="C183">
        <v>4</v>
      </c>
      <c r="D183" t="s">
        <v>14</v>
      </c>
      <c r="E183">
        <v>2.0150000000000001</v>
      </c>
      <c r="H183">
        <f t="shared" ref="H183:H244" si="2">AVERAGE(E183:F183)</f>
        <v>2.0150000000000001</v>
      </c>
      <c r="I183">
        <v>50</v>
      </c>
    </row>
    <row r="184" spans="1:9">
      <c r="A184" s="1">
        <v>44488</v>
      </c>
      <c r="B184" s="2">
        <v>0.54166666666666663</v>
      </c>
      <c r="C184">
        <v>5</v>
      </c>
      <c r="D184" t="s">
        <v>16</v>
      </c>
      <c r="E184">
        <v>2.41</v>
      </c>
      <c r="H184">
        <f t="shared" si="2"/>
        <v>2.41</v>
      </c>
      <c r="I184">
        <v>55</v>
      </c>
    </row>
    <row r="185" spans="1:9">
      <c r="A185" s="1">
        <v>44488</v>
      </c>
      <c r="B185" s="10">
        <v>0.51041666666666663</v>
      </c>
      <c r="C185">
        <v>7</v>
      </c>
      <c r="D185" t="s">
        <v>23</v>
      </c>
      <c r="E185">
        <v>1.9350000000000001</v>
      </c>
      <c r="H185">
        <f t="shared" si="2"/>
        <v>1.9350000000000001</v>
      </c>
      <c r="I185">
        <v>88</v>
      </c>
    </row>
    <row r="186" spans="1:9">
      <c r="A186" s="1">
        <v>44488</v>
      </c>
      <c r="B186" s="2">
        <v>0.3666666666666667</v>
      </c>
      <c r="C186">
        <v>8</v>
      </c>
      <c r="D186" t="s">
        <v>24</v>
      </c>
      <c r="E186">
        <v>1.0549999999999999</v>
      </c>
      <c r="H186">
        <f t="shared" si="2"/>
        <v>1.0549999999999999</v>
      </c>
      <c r="I186">
        <v>160</v>
      </c>
    </row>
    <row r="187" spans="1:9">
      <c r="A187" s="1">
        <v>44495</v>
      </c>
      <c r="B187" s="2">
        <v>0.53472222222222221</v>
      </c>
      <c r="C187">
        <v>1</v>
      </c>
      <c r="D187" t="s">
        <v>21</v>
      </c>
      <c r="E187">
        <v>3.835</v>
      </c>
      <c r="H187">
        <f t="shared" si="2"/>
        <v>3.835</v>
      </c>
      <c r="I187">
        <v>1600</v>
      </c>
    </row>
    <row r="188" spans="1:9">
      <c r="A188" s="1">
        <v>44495</v>
      </c>
      <c r="B188" s="2">
        <v>0.4055555555555555</v>
      </c>
      <c r="C188">
        <v>2</v>
      </c>
      <c r="D188" t="s">
        <v>22</v>
      </c>
      <c r="E188">
        <v>1.425</v>
      </c>
      <c r="H188">
        <f t="shared" si="2"/>
        <v>1.425</v>
      </c>
      <c r="I188">
        <v>1300</v>
      </c>
    </row>
    <row r="189" spans="1:9">
      <c r="A189" s="1">
        <v>44495</v>
      </c>
      <c r="B189" s="2">
        <v>0.43333333333333335</v>
      </c>
      <c r="C189">
        <v>3</v>
      </c>
      <c r="D189" t="s">
        <v>19</v>
      </c>
      <c r="E189">
        <v>6.97</v>
      </c>
      <c r="H189">
        <f t="shared" si="2"/>
        <v>6.97</v>
      </c>
      <c r="I189">
        <v>1300</v>
      </c>
    </row>
    <row r="190" spans="1:9">
      <c r="A190" s="1">
        <v>44495</v>
      </c>
      <c r="B190" s="2">
        <v>0.50277777777777777</v>
      </c>
      <c r="C190">
        <v>4</v>
      </c>
      <c r="D190" t="s">
        <v>14</v>
      </c>
      <c r="E190">
        <v>9.8550000000000004</v>
      </c>
      <c r="H190">
        <f t="shared" si="2"/>
        <v>9.8550000000000004</v>
      </c>
      <c r="I190">
        <v>920</v>
      </c>
    </row>
    <row r="191" spans="1:9">
      <c r="A191" s="1">
        <v>44495</v>
      </c>
      <c r="B191" s="2">
        <v>0.55555555555555558</v>
      </c>
      <c r="C191">
        <v>5</v>
      </c>
      <c r="D191" t="s">
        <v>16</v>
      </c>
      <c r="E191">
        <v>5.37</v>
      </c>
      <c r="H191">
        <f t="shared" si="2"/>
        <v>5.37</v>
      </c>
      <c r="I191">
        <v>1700</v>
      </c>
    </row>
    <row r="192" spans="1:9">
      <c r="A192" s="1">
        <v>44495</v>
      </c>
      <c r="B192" s="2">
        <v>0.34652777777777777</v>
      </c>
      <c r="C192">
        <v>6</v>
      </c>
      <c r="D192" t="s">
        <v>17</v>
      </c>
      <c r="E192">
        <v>5.54</v>
      </c>
      <c r="H192">
        <f t="shared" si="2"/>
        <v>5.54</v>
      </c>
      <c r="I192">
        <v>980</v>
      </c>
    </row>
    <row r="193" spans="1:13">
      <c r="A193" s="1">
        <v>44495</v>
      </c>
      <c r="B193" s="10">
        <v>0.50694444444444442</v>
      </c>
      <c r="C193">
        <v>7</v>
      </c>
      <c r="D193" t="s">
        <v>23</v>
      </c>
      <c r="E193">
        <v>11.555</v>
      </c>
      <c r="H193">
        <f t="shared" si="2"/>
        <v>11.555</v>
      </c>
      <c r="I193">
        <v>2400</v>
      </c>
    </row>
    <row r="194" spans="1:13">
      <c r="A194" s="1">
        <v>44495</v>
      </c>
      <c r="B194" s="2">
        <v>0.2951388888888889</v>
      </c>
      <c r="C194">
        <v>8</v>
      </c>
      <c r="D194" t="s">
        <v>24</v>
      </c>
      <c r="E194">
        <v>6.56</v>
      </c>
      <c r="H194">
        <f t="shared" si="2"/>
        <v>6.56</v>
      </c>
      <c r="I194">
        <v>2000</v>
      </c>
    </row>
    <row r="195" spans="1:13">
      <c r="A195" s="1">
        <v>44705</v>
      </c>
      <c r="B195" s="2">
        <v>0.3576388888888889</v>
      </c>
      <c r="C195">
        <v>1</v>
      </c>
      <c r="D195" t="s">
        <v>17</v>
      </c>
      <c r="E195">
        <v>11.35</v>
      </c>
      <c r="F195">
        <v>11</v>
      </c>
      <c r="H195">
        <f t="shared" si="2"/>
        <v>11.175000000000001</v>
      </c>
      <c r="I195">
        <v>206.4</v>
      </c>
    </row>
    <row r="196" spans="1:13">
      <c r="A196" s="1">
        <v>44705</v>
      </c>
      <c r="B196" s="10">
        <v>0.36458333333333331</v>
      </c>
      <c r="C196">
        <v>2</v>
      </c>
      <c r="D196" t="s">
        <v>23</v>
      </c>
      <c r="E196">
        <v>7.77</v>
      </c>
      <c r="F196">
        <v>7</v>
      </c>
      <c r="H196">
        <f t="shared" si="2"/>
        <v>7.3849999999999998</v>
      </c>
      <c r="I196">
        <v>105.4</v>
      </c>
      <c r="M196">
        <v>53.1</v>
      </c>
    </row>
    <row r="197" spans="1:13">
      <c r="A197" s="1">
        <v>44705</v>
      </c>
      <c r="B197" s="2">
        <v>0.38750000000000001</v>
      </c>
      <c r="C197">
        <v>3</v>
      </c>
      <c r="D197" t="s">
        <v>21</v>
      </c>
      <c r="E197">
        <v>2.61</v>
      </c>
      <c r="F197">
        <v>1.74</v>
      </c>
      <c r="H197">
        <f t="shared" si="2"/>
        <v>2.1749999999999998</v>
      </c>
      <c r="I197">
        <v>204.6</v>
      </c>
      <c r="M197">
        <v>8.14</v>
      </c>
    </row>
    <row r="198" spans="1:13">
      <c r="A198" s="1">
        <v>44705</v>
      </c>
      <c r="B198" s="2">
        <v>0.48055555555555557</v>
      </c>
      <c r="C198">
        <v>4</v>
      </c>
      <c r="D198" t="s">
        <v>14</v>
      </c>
      <c r="E198">
        <v>11.08</v>
      </c>
      <c r="F198">
        <v>11.43</v>
      </c>
      <c r="H198">
        <f t="shared" si="2"/>
        <v>11.254999999999999</v>
      </c>
      <c r="I198">
        <v>122.3</v>
      </c>
    </row>
    <row r="199" spans="1:13">
      <c r="A199" s="1">
        <v>44705</v>
      </c>
      <c r="B199" s="2">
        <v>0.45069444444444445</v>
      </c>
      <c r="C199">
        <v>5</v>
      </c>
      <c r="D199" t="s">
        <v>22</v>
      </c>
      <c r="E199">
        <v>3.62</v>
      </c>
      <c r="F199">
        <v>1.06</v>
      </c>
      <c r="H199">
        <f t="shared" si="2"/>
        <v>2.34</v>
      </c>
      <c r="I199">
        <v>387.3</v>
      </c>
      <c r="M199">
        <v>8.14</v>
      </c>
    </row>
    <row r="200" spans="1:13">
      <c r="A200" s="1">
        <v>44705</v>
      </c>
      <c r="B200" s="2">
        <v>0.49861111111111112</v>
      </c>
      <c r="C200">
        <v>6</v>
      </c>
      <c r="D200" t="s">
        <v>16</v>
      </c>
      <c r="E200">
        <v>32.9</v>
      </c>
      <c r="F200">
        <v>30.9</v>
      </c>
      <c r="H200">
        <f t="shared" si="2"/>
        <v>31.9</v>
      </c>
      <c r="I200">
        <v>105.4</v>
      </c>
    </row>
    <row r="201" spans="1:13">
      <c r="A201" s="1">
        <v>44712</v>
      </c>
      <c r="B201" s="2">
        <v>0.33333333333333331</v>
      </c>
      <c r="D201" t="s">
        <v>19</v>
      </c>
      <c r="E201">
        <v>5.45</v>
      </c>
      <c r="F201">
        <v>6.79</v>
      </c>
      <c r="H201">
        <f t="shared" si="2"/>
        <v>6.12</v>
      </c>
      <c r="I201">
        <v>113</v>
      </c>
    </row>
    <row r="202" spans="1:13">
      <c r="A202" s="1">
        <v>44712</v>
      </c>
      <c r="B202" s="2">
        <v>0.48888888888888887</v>
      </c>
      <c r="D202" t="s">
        <v>14</v>
      </c>
      <c r="E202">
        <v>9.35</v>
      </c>
      <c r="F202">
        <v>8.7899999999999991</v>
      </c>
      <c r="H202">
        <f t="shared" si="2"/>
        <v>9.07</v>
      </c>
      <c r="I202">
        <v>56.1</v>
      </c>
    </row>
    <row r="203" spans="1:13">
      <c r="A203" s="1">
        <v>44712</v>
      </c>
      <c r="B203" s="2">
        <v>0.45208333333333334</v>
      </c>
      <c r="D203" t="s">
        <v>22</v>
      </c>
      <c r="E203">
        <v>0.67</v>
      </c>
      <c r="F203">
        <v>0.56999999999999995</v>
      </c>
      <c r="H203">
        <f t="shared" si="2"/>
        <v>0.62</v>
      </c>
      <c r="I203">
        <v>488.4</v>
      </c>
      <c r="M203">
        <v>10.7</v>
      </c>
    </row>
    <row r="204" spans="1:13">
      <c r="A204" s="1">
        <v>44712</v>
      </c>
      <c r="B204" s="2">
        <v>0.375</v>
      </c>
      <c r="D204" t="s">
        <v>17</v>
      </c>
      <c r="E204">
        <v>9.39</v>
      </c>
      <c r="F204">
        <v>10.96</v>
      </c>
      <c r="H204">
        <f t="shared" si="2"/>
        <v>10.175000000000001</v>
      </c>
      <c r="I204">
        <v>261.3</v>
      </c>
    </row>
    <row r="205" spans="1:13">
      <c r="A205" s="1">
        <v>44712</v>
      </c>
      <c r="B205" s="2">
        <v>0.41944444444444445</v>
      </c>
      <c r="D205" t="s">
        <v>16</v>
      </c>
      <c r="E205">
        <v>9.2200000000000006</v>
      </c>
      <c r="F205">
        <v>10.02</v>
      </c>
      <c r="H205">
        <f t="shared" si="2"/>
        <v>9.620000000000001</v>
      </c>
      <c r="I205">
        <v>122.3</v>
      </c>
      <c r="M205">
        <v>246</v>
      </c>
    </row>
    <row r="206" spans="1:13">
      <c r="A206" s="1">
        <v>44712</v>
      </c>
      <c r="B206" s="10">
        <v>0.32569444444444445</v>
      </c>
      <c r="D206" t="s">
        <v>23</v>
      </c>
      <c r="E206">
        <v>4.8600000000000003</v>
      </c>
      <c r="F206">
        <v>6.33</v>
      </c>
      <c r="H206">
        <f t="shared" si="2"/>
        <v>5.5950000000000006</v>
      </c>
      <c r="I206">
        <v>160.69999999999999</v>
      </c>
      <c r="M206">
        <v>44.8</v>
      </c>
    </row>
    <row r="207" spans="1:13">
      <c r="A207" s="1">
        <v>44712</v>
      </c>
      <c r="B207" s="2">
        <v>0.37847222222222227</v>
      </c>
      <c r="D207" t="s">
        <v>21</v>
      </c>
      <c r="E207">
        <v>1.43</v>
      </c>
      <c r="F207">
        <v>1.73</v>
      </c>
      <c r="H207">
        <f t="shared" si="2"/>
        <v>1.58</v>
      </c>
      <c r="I207">
        <v>206.4</v>
      </c>
      <c r="M207">
        <v>10.1</v>
      </c>
    </row>
    <row r="208" spans="1:13">
      <c r="A208" s="1">
        <v>44719</v>
      </c>
      <c r="B208" s="2">
        <v>0.35069444444444442</v>
      </c>
      <c r="D208" t="s">
        <v>16</v>
      </c>
      <c r="E208">
        <v>10.1</v>
      </c>
      <c r="F208">
        <v>10.81</v>
      </c>
      <c r="H208">
        <f t="shared" si="2"/>
        <v>10.455</v>
      </c>
      <c r="I208">
        <v>122.4</v>
      </c>
      <c r="M208">
        <v>116</v>
      </c>
    </row>
    <row r="209" spans="1:13">
      <c r="A209" s="1">
        <v>44719</v>
      </c>
      <c r="B209" s="2">
        <v>0.45833333333333331</v>
      </c>
      <c r="D209" t="s">
        <v>17</v>
      </c>
      <c r="E209">
        <v>10.26</v>
      </c>
      <c r="F209">
        <v>10.23</v>
      </c>
      <c r="H209">
        <f t="shared" si="2"/>
        <v>10.245000000000001</v>
      </c>
      <c r="I209">
        <v>488.4</v>
      </c>
    </row>
    <row r="210" spans="1:13">
      <c r="A210" s="1">
        <v>44719</v>
      </c>
      <c r="B210" s="10">
        <v>0.3576388888888889</v>
      </c>
      <c r="D210" t="s">
        <v>23</v>
      </c>
      <c r="E210">
        <v>31.4</v>
      </c>
      <c r="F210">
        <v>26.2</v>
      </c>
      <c r="H210">
        <f t="shared" si="2"/>
        <v>28.799999999999997</v>
      </c>
      <c r="I210">
        <v>332.8</v>
      </c>
      <c r="M210">
        <v>49.4</v>
      </c>
    </row>
    <row r="211" spans="1:13">
      <c r="A211" s="1">
        <v>44719</v>
      </c>
      <c r="B211" s="2">
        <v>0.33333333333333331</v>
      </c>
      <c r="D211" t="s">
        <v>19</v>
      </c>
      <c r="E211">
        <v>6.79</v>
      </c>
      <c r="F211">
        <v>6.73</v>
      </c>
      <c r="H211">
        <f t="shared" si="2"/>
        <v>6.76</v>
      </c>
      <c r="I211">
        <v>28.5</v>
      </c>
    </row>
    <row r="212" spans="1:13">
      <c r="A212" s="1">
        <v>44719</v>
      </c>
      <c r="B212" s="2">
        <v>0.36805555555555558</v>
      </c>
      <c r="D212" t="s">
        <v>21</v>
      </c>
      <c r="E212">
        <v>5.71</v>
      </c>
      <c r="F212">
        <v>5.96</v>
      </c>
      <c r="H212">
        <f t="shared" si="2"/>
        <v>5.835</v>
      </c>
      <c r="I212">
        <v>2419.6</v>
      </c>
      <c r="M212">
        <v>14.9</v>
      </c>
    </row>
    <row r="213" spans="1:13">
      <c r="A213" s="1">
        <v>44719</v>
      </c>
      <c r="B213" s="2">
        <v>0.45069444444444445</v>
      </c>
      <c r="D213" t="s">
        <v>22</v>
      </c>
      <c r="E213">
        <v>2.12</v>
      </c>
      <c r="F213">
        <v>1.83</v>
      </c>
      <c r="H213">
        <f t="shared" si="2"/>
        <v>1.9750000000000001</v>
      </c>
      <c r="I213">
        <v>2419.6</v>
      </c>
      <c r="M213">
        <v>11.3</v>
      </c>
    </row>
    <row r="214" spans="1:13">
      <c r="A214" s="1">
        <v>44719</v>
      </c>
      <c r="B214"/>
      <c r="D214" t="s">
        <v>26</v>
      </c>
      <c r="E214">
        <v>1.1100000000000001</v>
      </c>
      <c r="F214">
        <v>1.19</v>
      </c>
      <c r="H214">
        <f t="shared" si="2"/>
        <v>1.1499999999999999</v>
      </c>
      <c r="I214">
        <v>1413.6</v>
      </c>
      <c r="L214" t="s">
        <v>27</v>
      </c>
    </row>
    <row r="215" spans="1:13">
      <c r="A215" s="1">
        <v>44719</v>
      </c>
      <c r="B215"/>
      <c r="D215" t="s">
        <v>28</v>
      </c>
      <c r="E215">
        <v>19.2</v>
      </c>
      <c r="F215">
        <v>19.3</v>
      </c>
      <c r="H215">
        <f t="shared" si="2"/>
        <v>19.25</v>
      </c>
      <c r="I215">
        <v>2419.6</v>
      </c>
      <c r="L215" t="s">
        <v>27</v>
      </c>
    </row>
    <row r="216" spans="1:13">
      <c r="A216" s="1">
        <v>44719</v>
      </c>
      <c r="B216"/>
      <c r="D216" t="s">
        <v>14</v>
      </c>
      <c r="E216">
        <v>4.5999999999999996</v>
      </c>
      <c r="F216">
        <v>4.3600000000000003</v>
      </c>
      <c r="H216">
        <f t="shared" si="2"/>
        <v>4.4800000000000004</v>
      </c>
      <c r="I216">
        <v>190.4</v>
      </c>
    </row>
    <row r="217" spans="1:13">
      <c r="A217" s="1">
        <v>44726</v>
      </c>
      <c r="B217" s="2">
        <v>0.49305555555555558</v>
      </c>
      <c r="D217" t="s">
        <v>17</v>
      </c>
      <c r="E217">
        <v>9.93</v>
      </c>
      <c r="F217">
        <v>9.19</v>
      </c>
      <c r="H217">
        <f t="shared" si="2"/>
        <v>9.5599999999999987</v>
      </c>
      <c r="I217">
        <v>191.8</v>
      </c>
    </row>
    <row r="218" spans="1:13">
      <c r="A218" s="1">
        <v>44726</v>
      </c>
      <c r="B218" s="10">
        <v>0.40277777777777773</v>
      </c>
      <c r="D218" t="s">
        <v>23</v>
      </c>
      <c r="E218">
        <v>15.12</v>
      </c>
      <c r="F218">
        <v>18.8</v>
      </c>
      <c r="H218">
        <f t="shared" si="2"/>
        <v>16.96</v>
      </c>
      <c r="I218">
        <v>56.1</v>
      </c>
      <c r="M218">
        <v>17.2</v>
      </c>
    </row>
    <row r="219" spans="1:13">
      <c r="A219" s="1">
        <v>44726</v>
      </c>
      <c r="B219" s="2">
        <v>0.33611111111111108</v>
      </c>
      <c r="D219" t="s">
        <v>21</v>
      </c>
      <c r="E219">
        <v>6</v>
      </c>
      <c r="F219">
        <v>5.5</v>
      </c>
      <c r="H219">
        <f t="shared" si="2"/>
        <v>5.75</v>
      </c>
      <c r="I219">
        <v>727</v>
      </c>
      <c r="M219">
        <v>4.12</v>
      </c>
    </row>
    <row r="220" spans="1:13">
      <c r="A220" s="1">
        <v>44726</v>
      </c>
      <c r="B220" s="2">
        <v>0.42638888888888887</v>
      </c>
      <c r="D220" t="s">
        <v>14</v>
      </c>
      <c r="E220">
        <v>10.25</v>
      </c>
      <c r="F220">
        <v>9.89</v>
      </c>
      <c r="H220">
        <f t="shared" si="2"/>
        <v>10.07</v>
      </c>
      <c r="I220">
        <v>161.6</v>
      </c>
    </row>
    <row r="221" spans="1:13">
      <c r="A221" s="1">
        <v>44726</v>
      </c>
      <c r="B221" s="2">
        <v>0.48402777777777778</v>
      </c>
      <c r="D221" t="s">
        <v>16</v>
      </c>
      <c r="E221">
        <v>9.76</v>
      </c>
      <c r="F221">
        <v>9.85</v>
      </c>
      <c r="H221">
        <f t="shared" si="2"/>
        <v>9.8049999999999997</v>
      </c>
      <c r="I221">
        <v>178.5</v>
      </c>
      <c r="M221">
        <v>144</v>
      </c>
    </row>
    <row r="222" spans="1:13">
      <c r="A222" s="1">
        <v>44726</v>
      </c>
      <c r="B222" s="2">
        <v>0.33333333333333331</v>
      </c>
      <c r="D222" t="s">
        <v>19</v>
      </c>
      <c r="E222">
        <v>5.69</v>
      </c>
      <c r="F222">
        <v>5.79</v>
      </c>
      <c r="H222">
        <f t="shared" si="2"/>
        <v>5.74</v>
      </c>
      <c r="I222">
        <v>48.7</v>
      </c>
    </row>
    <row r="223" spans="1:13">
      <c r="A223" s="1">
        <v>44726</v>
      </c>
      <c r="B223" s="2">
        <v>0.4826388888888889</v>
      </c>
      <c r="D223" t="s">
        <v>26</v>
      </c>
      <c r="E223">
        <v>1.58</v>
      </c>
      <c r="F223">
        <v>0.72</v>
      </c>
      <c r="H223">
        <f t="shared" si="2"/>
        <v>1.1499999999999999</v>
      </c>
      <c r="I223">
        <v>225.4</v>
      </c>
      <c r="M223">
        <v>3.55</v>
      </c>
    </row>
    <row r="224" spans="1:13">
      <c r="A224" s="1">
        <v>44726</v>
      </c>
      <c r="B224" s="2">
        <v>0.46875</v>
      </c>
      <c r="D224" t="s">
        <v>28</v>
      </c>
      <c r="E224">
        <v>4.75</v>
      </c>
      <c r="F224">
        <v>3.8</v>
      </c>
      <c r="H224">
        <f t="shared" si="2"/>
        <v>4.2750000000000004</v>
      </c>
      <c r="I224">
        <v>117.8</v>
      </c>
      <c r="M224">
        <v>3.34</v>
      </c>
    </row>
    <row r="225" spans="1:13">
      <c r="A225" s="1">
        <v>44726</v>
      </c>
      <c r="B225" s="2">
        <v>0.41666666666666669</v>
      </c>
      <c r="D225" t="s">
        <v>24</v>
      </c>
      <c r="E225">
        <v>5.92</v>
      </c>
      <c r="F225">
        <v>5.66</v>
      </c>
      <c r="H225">
        <f t="shared" si="2"/>
        <v>5.79</v>
      </c>
      <c r="I225">
        <v>191.8</v>
      </c>
    </row>
    <row r="226" spans="1:13">
      <c r="A226" s="1">
        <v>44733</v>
      </c>
      <c r="B226" s="3" t="s">
        <v>29</v>
      </c>
      <c r="D226" t="s">
        <v>17</v>
      </c>
      <c r="E226">
        <v>8.61</v>
      </c>
      <c r="F226">
        <v>8.9499999999999993</v>
      </c>
      <c r="H226">
        <f t="shared" si="2"/>
        <v>8.7799999999999994</v>
      </c>
      <c r="I226">
        <v>387.3</v>
      </c>
    </row>
    <row r="227" spans="1:13">
      <c r="A227" s="1">
        <v>44733</v>
      </c>
      <c r="B227" s="10">
        <v>0.3576388888888889</v>
      </c>
      <c r="D227" t="s">
        <v>23</v>
      </c>
      <c r="E227">
        <v>7.11</v>
      </c>
      <c r="F227">
        <v>6.46</v>
      </c>
      <c r="H227">
        <f t="shared" si="2"/>
        <v>6.7850000000000001</v>
      </c>
      <c r="I227">
        <v>111.2</v>
      </c>
      <c r="M227">
        <v>11.8</v>
      </c>
    </row>
    <row r="228" spans="1:13">
      <c r="A228" s="1">
        <v>44733</v>
      </c>
      <c r="B228" s="2">
        <v>0.35069444444444442</v>
      </c>
      <c r="D228" t="s">
        <v>21</v>
      </c>
      <c r="E228">
        <v>1.33</v>
      </c>
      <c r="F228">
        <v>0.99</v>
      </c>
      <c r="H228">
        <f t="shared" si="2"/>
        <v>1.1600000000000001</v>
      </c>
      <c r="I228">
        <v>30.1</v>
      </c>
      <c r="M228">
        <v>3.89</v>
      </c>
    </row>
    <row r="229" spans="1:13">
      <c r="A229" s="1">
        <v>44733</v>
      </c>
      <c r="B229" s="2">
        <v>0.47291666666666665</v>
      </c>
      <c r="D229" t="s">
        <v>14</v>
      </c>
      <c r="E229">
        <v>10.77</v>
      </c>
      <c r="F229">
        <v>10.26</v>
      </c>
      <c r="H229">
        <f t="shared" si="2"/>
        <v>10.515000000000001</v>
      </c>
      <c r="I229">
        <v>110.6</v>
      </c>
    </row>
    <row r="230" spans="1:13">
      <c r="A230" s="1">
        <v>44733</v>
      </c>
      <c r="B230" s="2">
        <v>0.50347222222222221</v>
      </c>
      <c r="D230" t="s">
        <v>22</v>
      </c>
      <c r="E230">
        <v>5.33</v>
      </c>
      <c r="F230">
        <v>4.28</v>
      </c>
      <c r="H230">
        <f t="shared" si="2"/>
        <v>4.8049999999999997</v>
      </c>
      <c r="I230">
        <v>387.3</v>
      </c>
      <c r="M230">
        <v>3.57</v>
      </c>
    </row>
    <row r="231" spans="1:13">
      <c r="A231" s="1">
        <v>44733</v>
      </c>
      <c r="B231" s="2">
        <v>0.49444444444444446</v>
      </c>
      <c r="D231" t="s">
        <v>16</v>
      </c>
      <c r="E231">
        <v>15.25</v>
      </c>
      <c r="F231">
        <v>15.28</v>
      </c>
      <c r="H231">
        <f t="shared" si="2"/>
        <v>15.265000000000001</v>
      </c>
      <c r="I231">
        <v>135.4</v>
      </c>
      <c r="M231">
        <v>66.2</v>
      </c>
    </row>
    <row r="232" spans="1:13">
      <c r="A232" s="1">
        <v>44733</v>
      </c>
      <c r="B232" s="2"/>
      <c r="D232" t="s">
        <v>19</v>
      </c>
      <c r="E232">
        <v>8.69</v>
      </c>
      <c r="F232">
        <v>8.84</v>
      </c>
      <c r="H232">
        <f t="shared" si="2"/>
        <v>8.7650000000000006</v>
      </c>
      <c r="I232">
        <v>32.299999999999997</v>
      </c>
    </row>
    <row r="233" spans="1:13">
      <c r="A233" s="1">
        <v>44733</v>
      </c>
      <c r="B233" s="2">
        <v>0.45416666666666666</v>
      </c>
      <c r="D233" t="s">
        <v>26</v>
      </c>
      <c r="E233">
        <v>0.74</v>
      </c>
      <c r="F233">
        <v>0.54</v>
      </c>
      <c r="H233">
        <f t="shared" si="2"/>
        <v>0.64</v>
      </c>
      <c r="I233">
        <v>365.4</v>
      </c>
      <c r="M233">
        <v>2.81</v>
      </c>
    </row>
    <row r="234" spans="1:13">
      <c r="A234" s="1">
        <v>44733</v>
      </c>
      <c r="B234" s="2">
        <v>0.4375</v>
      </c>
      <c r="D234" t="s">
        <v>28</v>
      </c>
      <c r="E234">
        <v>7.64</v>
      </c>
      <c r="F234">
        <v>8.07</v>
      </c>
      <c r="H234">
        <f t="shared" si="2"/>
        <v>7.8550000000000004</v>
      </c>
      <c r="I234">
        <v>127.4</v>
      </c>
      <c r="M234">
        <v>2.25</v>
      </c>
    </row>
    <row r="235" spans="1:13">
      <c r="A235" s="1">
        <v>44733</v>
      </c>
      <c r="B235" s="2">
        <v>0.41666666666666669</v>
      </c>
      <c r="D235" t="s">
        <v>24</v>
      </c>
      <c r="E235">
        <v>7.47</v>
      </c>
      <c r="F235">
        <v>7.33</v>
      </c>
      <c r="H235">
        <f t="shared" si="2"/>
        <v>7.4</v>
      </c>
      <c r="I235">
        <v>204.6</v>
      </c>
    </row>
    <row r="236" spans="1:13">
      <c r="A236" s="1">
        <v>44740</v>
      </c>
      <c r="B236" s="3" t="s">
        <v>30</v>
      </c>
      <c r="D236" t="s">
        <v>17</v>
      </c>
      <c r="E236">
        <v>7.83</v>
      </c>
      <c r="F236">
        <v>6.72</v>
      </c>
      <c r="H236">
        <f t="shared" si="2"/>
        <v>7.2750000000000004</v>
      </c>
      <c r="I236">
        <v>118.7</v>
      </c>
    </row>
    <row r="237" spans="1:13">
      <c r="A237" s="1">
        <v>44740</v>
      </c>
      <c r="B237" s="10">
        <v>0.34930555555555554</v>
      </c>
      <c r="D237" t="s">
        <v>23</v>
      </c>
      <c r="E237">
        <v>3.75</v>
      </c>
      <c r="F237">
        <v>3.59</v>
      </c>
      <c r="H237">
        <f t="shared" si="2"/>
        <v>3.67</v>
      </c>
      <c r="I237">
        <v>143.9</v>
      </c>
      <c r="M237">
        <v>6.8</v>
      </c>
    </row>
    <row r="238" spans="1:13">
      <c r="A238" s="1">
        <v>44740</v>
      </c>
      <c r="B238" s="2">
        <v>0.36458333333333331</v>
      </c>
      <c r="D238" t="s">
        <v>21</v>
      </c>
      <c r="E238">
        <v>1.36</v>
      </c>
      <c r="F238">
        <v>1.57</v>
      </c>
      <c r="H238">
        <f t="shared" si="2"/>
        <v>1.4650000000000001</v>
      </c>
      <c r="I238">
        <v>88.6</v>
      </c>
      <c r="M238">
        <v>3</v>
      </c>
    </row>
    <row r="239" spans="1:13">
      <c r="A239" s="1">
        <v>44740</v>
      </c>
      <c r="B239" s="2">
        <v>0.44930555555555557</v>
      </c>
      <c r="D239" t="s">
        <v>14</v>
      </c>
      <c r="E239">
        <v>14.4</v>
      </c>
      <c r="F239">
        <v>13.04</v>
      </c>
      <c r="H239">
        <f t="shared" si="2"/>
        <v>13.719999999999999</v>
      </c>
      <c r="I239">
        <v>1986.3</v>
      </c>
    </row>
    <row r="240" spans="1:13">
      <c r="A240" s="1">
        <v>44740</v>
      </c>
      <c r="B240" s="2">
        <v>0.44791666666666669</v>
      </c>
      <c r="D240" t="s">
        <v>22</v>
      </c>
      <c r="E240">
        <v>1.74</v>
      </c>
      <c r="F240">
        <v>1.43</v>
      </c>
      <c r="H240">
        <f t="shared" si="2"/>
        <v>1.585</v>
      </c>
      <c r="I240">
        <v>198.9</v>
      </c>
      <c r="M240">
        <v>2.74</v>
      </c>
    </row>
    <row r="241" spans="1:13">
      <c r="A241" s="1">
        <v>44740</v>
      </c>
      <c r="B241" s="2">
        <v>0.32083333333333336</v>
      </c>
      <c r="D241" t="s">
        <v>16</v>
      </c>
      <c r="E241">
        <v>14.24</v>
      </c>
      <c r="F241">
        <v>14.15</v>
      </c>
      <c r="H241">
        <f t="shared" si="2"/>
        <v>14.195</v>
      </c>
      <c r="I241">
        <v>78.900000000000006</v>
      </c>
      <c r="M241">
        <v>32.200000000000003</v>
      </c>
    </row>
    <row r="242" spans="1:13">
      <c r="A242" s="1">
        <v>44740</v>
      </c>
      <c r="B242" s="2">
        <v>0.41666666666666669</v>
      </c>
      <c r="D242" t="s">
        <v>19</v>
      </c>
      <c r="E242">
        <v>11.03</v>
      </c>
      <c r="F242">
        <v>11.1</v>
      </c>
      <c r="H242">
        <f t="shared" si="2"/>
        <v>11.065</v>
      </c>
      <c r="I242">
        <v>29.2</v>
      </c>
    </row>
    <row r="243" spans="1:13">
      <c r="A243" s="1">
        <v>44740</v>
      </c>
      <c r="B243" s="2">
        <v>0.48125000000000001</v>
      </c>
      <c r="D243" t="s">
        <v>26</v>
      </c>
      <c r="E243">
        <v>11.48</v>
      </c>
      <c r="F243">
        <v>12.01</v>
      </c>
      <c r="H243">
        <f t="shared" si="2"/>
        <v>11.745000000000001</v>
      </c>
      <c r="I243">
        <v>648.79999999999995</v>
      </c>
      <c r="M243">
        <v>2.81</v>
      </c>
    </row>
    <row r="244" spans="1:13">
      <c r="A244" s="1">
        <v>44740</v>
      </c>
      <c r="B244" s="2">
        <v>0.46180555555555558</v>
      </c>
      <c r="D244" t="s">
        <v>28</v>
      </c>
      <c r="E244">
        <v>4.42</v>
      </c>
      <c r="F244">
        <v>3.91</v>
      </c>
      <c r="H244">
        <f t="shared" si="2"/>
        <v>4.165</v>
      </c>
      <c r="I244">
        <v>90.8</v>
      </c>
      <c r="M244">
        <v>1.42</v>
      </c>
    </row>
    <row r="245" spans="1:13">
      <c r="A245" s="1">
        <v>44740</v>
      </c>
      <c r="B245" s="2">
        <v>0.44791666666666669</v>
      </c>
      <c r="D245" t="s">
        <v>24</v>
      </c>
      <c r="E245">
        <v>8.99</v>
      </c>
      <c r="F245">
        <v>9.42</v>
      </c>
      <c r="H245">
        <f t="shared" ref="H245:H247" si="3">AVERAGE(E245:F245)</f>
        <v>9.2050000000000001</v>
      </c>
      <c r="I245">
        <v>88.6</v>
      </c>
    </row>
    <row r="246" spans="1:13">
      <c r="A246" s="1">
        <v>44754</v>
      </c>
      <c r="B246" s="2">
        <v>0.3125</v>
      </c>
      <c r="D246" t="s">
        <v>17</v>
      </c>
      <c r="E246">
        <v>16.809999999999999</v>
      </c>
      <c r="F246">
        <v>17.12</v>
      </c>
      <c r="H246">
        <f t="shared" si="3"/>
        <v>16.965</v>
      </c>
      <c r="I246">
        <v>179.3</v>
      </c>
    </row>
    <row r="247" spans="1:13">
      <c r="A247" s="1">
        <v>44753</v>
      </c>
      <c r="B247" s="10">
        <v>8.4722222222222213E-2</v>
      </c>
      <c r="D247" t="s">
        <v>23</v>
      </c>
      <c r="E247">
        <v>1.51</v>
      </c>
      <c r="F247">
        <v>1.23</v>
      </c>
      <c r="H247">
        <f t="shared" si="3"/>
        <v>1.37</v>
      </c>
      <c r="I247">
        <v>50.4</v>
      </c>
    </row>
    <row r="248" spans="1:13">
      <c r="A248" s="1">
        <v>44754</v>
      </c>
      <c r="B248" s="2">
        <v>0.36458333333333331</v>
      </c>
      <c r="D248" t="s">
        <v>21</v>
      </c>
      <c r="E248">
        <v>1.8</v>
      </c>
      <c r="F248">
        <v>1.95</v>
      </c>
      <c r="H248">
        <f>(E248+F248)/2</f>
        <v>1.875</v>
      </c>
      <c r="I248">
        <v>98.8</v>
      </c>
      <c r="M248">
        <v>9.24</v>
      </c>
    </row>
    <row r="249" spans="1:13">
      <c r="A249" s="1">
        <v>44754</v>
      </c>
      <c r="B249" s="2">
        <v>0.49861111111111112</v>
      </c>
      <c r="D249" t="s">
        <v>14</v>
      </c>
      <c r="E249">
        <v>20.2</v>
      </c>
      <c r="F249">
        <v>19.3</v>
      </c>
      <c r="H249">
        <f>(E249+F249)/2</f>
        <v>19.75</v>
      </c>
      <c r="I249">
        <v>93.3</v>
      </c>
    </row>
    <row r="250" spans="1:13">
      <c r="A250" s="1">
        <v>44754</v>
      </c>
      <c r="B250" s="2">
        <v>0.39027777777777778</v>
      </c>
      <c r="D250" t="s">
        <v>22</v>
      </c>
      <c r="E250">
        <v>1.57</v>
      </c>
      <c r="F250">
        <v>0.98</v>
      </c>
      <c r="H250">
        <f t="shared" ref="H250:H302" si="4">(E250+F250)/2</f>
        <v>1.2749999999999999</v>
      </c>
      <c r="I250">
        <v>104.3</v>
      </c>
      <c r="M250">
        <v>8.67</v>
      </c>
    </row>
    <row r="251" spans="1:13">
      <c r="A251" s="1">
        <v>44754</v>
      </c>
      <c r="B251" s="2">
        <v>0.41875000000000001</v>
      </c>
      <c r="D251" t="s">
        <v>16</v>
      </c>
      <c r="E251">
        <v>17.82</v>
      </c>
      <c r="F251">
        <v>17.829999999999998</v>
      </c>
      <c r="H251">
        <f t="shared" si="4"/>
        <v>17.824999999999999</v>
      </c>
      <c r="I251">
        <v>51.2</v>
      </c>
      <c r="M251">
        <v>125</v>
      </c>
    </row>
    <row r="252" spans="1:13">
      <c r="A252" s="1">
        <v>44754</v>
      </c>
      <c r="B252" s="2">
        <v>0.37847222222222227</v>
      </c>
      <c r="D252" t="s">
        <v>19</v>
      </c>
      <c r="E252">
        <v>13.62</v>
      </c>
      <c r="F252">
        <v>14.16</v>
      </c>
      <c r="H252">
        <f t="shared" si="4"/>
        <v>13.89</v>
      </c>
      <c r="I252">
        <v>59.8</v>
      </c>
    </row>
    <row r="253" spans="1:13">
      <c r="A253" s="1">
        <v>44754</v>
      </c>
      <c r="B253" s="2">
        <v>0.45833333333333331</v>
      </c>
      <c r="D253" t="s">
        <v>26</v>
      </c>
      <c r="E253">
        <v>2.37</v>
      </c>
      <c r="F253">
        <v>2.29</v>
      </c>
      <c r="H253">
        <f t="shared" si="4"/>
        <v>2.33</v>
      </c>
      <c r="I253">
        <v>517.20000000000005</v>
      </c>
      <c r="M253">
        <v>8.51</v>
      </c>
    </row>
    <row r="254" spans="1:13">
      <c r="A254" s="1">
        <v>44754</v>
      </c>
      <c r="B254" s="2">
        <v>0.39930555555555558</v>
      </c>
      <c r="D254" t="s">
        <v>28</v>
      </c>
      <c r="E254">
        <v>5.68</v>
      </c>
      <c r="F254">
        <v>5.47</v>
      </c>
      <c r="H254">
        <f t="shared" si="4"/>
        <v>5.5749999999999993</v>
      </c>
      <c r="I254">
        <v>517.20000000000005</v>
      </c>
      <c r="M254">
        <v>5.5</v>
      </c>
    </row>
    <row r="255" spans="1:13">
      <c r="A255" s="1">
        <v>44754</v>
      </c>
      <c r="B255" s="2">
        <v>0.40972222222222227</v>
      </c>
      <c r="D255" t="s">
        <v>24</v>
      </c>
      <c r="E255">
        <v>11.25</v>
      </c>
      <c r="F255">
        <v>10.63</v>
      </c>
      <c r="H255">
        <f t="shared" si="4"/>
        <v>10.940000000000001</v>
      </c>
      <c r="I255">
        <v>517.20000000000005</v>
      </c>
    </row>
    <row r="256" spans="1:13">
      <c r="A256" s="1">
        <v>44761</v>
      </c>
      <c r="B256" s="2">
        <v>0.43055555555555558</v>
      </c>
      <c r="D256" t="s">
        <v>17</v>
      </c>
      <c r="E256">
        <v>11.22</v>
      </c>
      <c r="F256">
        <v>11.32</v>
      </c>
      <c r="H256">
        <f t="shared" si="4"/>
        <v>11.27</v>
      </c>
      <c r="I256">
        <v>137.4</v>
      </c>
    </row>
    <row r="257" spans="1:13">
      <c r="A257" s="1">
        <v>44761</v>
      </c>
      <c r="D257" t="s">
        <v>23</v>
      </c>
      <c r="E257">
        <v>3.29</v>
      </c>
      <c r="F257">
        <v>5.2</v>
      </c>
      <c r="H257">
        <f t="shared" si="4"/>
        <v>4.2450000000000001</v>
      </c>
      <c r="I257">
        <v>238.2</v>
      </c>
    </row>
    <row r="258" spans="1:13">
      <c r="A258" s="1">
        <v>44761</v>
      </c>
      <c r="B258" s="2">
        <v>0.36805555555555558</v>
      </c>
      <c r="D258" t="s">
        <v>21</v>
      </c>
      <c r="E258">
        <v>3.44</v>
      </c>
      <c r="F258">
        <v>4</v>
      </c>
      <c r="H258">
        <f t="shared" si="4"/>
        <v>3.7199999999999998</v>
      </c>
      <c r="I258">
        <v>222.4</v>
      </c>
      <c r="M258">
        <v>10.7</v>
      </c>
    </row>
    <row r="259" spans="1:13">
      <c r="A259" s="1">
        <v>44761</v>
      </c>
      <c r="B259" s="2">
        <v>0.48055555555555557</v>
      </c>
      <c r="D259" t="s">
        <v>14</v>
      </c>
      <c r="E259">
        <v>16.39</v>
      </c>
      <c r="F259">
        <v>17.09</v>
      </c>
      <c r="H259">
        <f t="shared" si="4"/>
        <v>16.740000000000002</v>
      </c>
      <c r="I259">
        <v>42.8</v>
      </c>
    </row>
    <row r="260" spans="1:13">
      <c r="A260" s="1">
        <v>44761</v>
      </c>
      <c r="B260" s="2">
        <v>0.40902777777777777</v>
      </c>
      <c r="D260" t="s">
        <v>22</v>
      </c>
      <c r="E260">
        <v>1.55</v>
      </c>
      <c r="F260">
        <v>1.44</v>
      </c>
      <c r="H260">
        <f t="shared" si="4"/>
        <v>1.4950000000000001</v>
      </c>
      <c r="I260">
        <v>517.20000000000005</v>
      </c>
      <c r="M260">
        <v>10.7</v>
      </c>
    </row>
    <row r="261" spans="1:13">
      <c r="A261" s="1">
        <v>44761</v>
      </c>
      <c r="B261" s="2">
        <v>0.32222222222222224</v>
      </c>
      <c r="D261" t="s">
        <v>16</v>
      </c>
      <c r="E261">
        <v>19.8</v>
      </c>
      <c r="F261">
        <v>19.600000000000001</v>
      </c>
      <c r="H261">
        <f t="shared" si="4"/>
        <v>19.700000000000003</v>
      </c>
      <c r="I261">
        <v>151.5</v>
      </c>
      <c r="M261">
        <v>48.8</v>
      </c>
    </row>
    <row r="262" spans="1:13">
      <c r="A262" s="1">
        <v>44761</v>
      </c>
      <c r="B262" s="2">
        <v>0.39583333333333331</v>
      </c>
      <c r="D262" t="s">
        <v>19</v>
      </c>
      <c r="E262">
        <v>14.6</v>
      </c>
      <c r="F262">
        <v>14.69</v>
      </c>
      <c r="H262">
        <f t="shared" si="4"/>
        <v>14.645</v>
      </c>
      <c r="I262">
        <v>1203.3</v>
      </c>
    </row>
    <row r="263" spans="1:13">
      <c r="A263" s="1">
        <v>44761</v>
      </c>
      <c r="B263" s="2">
        <v>0.43333333333333335</v>
      </c>
      <c r="D263" t="s">
        <v>26</v>
      </c>
      <c r="E263">
        <v>1.99</v>
      </c>
      <c r="F263">
        <v>1.58</v>
      </c>
      <c r="H263">
        <f t="shared" si="4"/>
        <v>1.7850000000000001</v>
      </c>
      <c r="I263">
        <v>1046.2</v>
      </c>
      <c r="M263">
        <v>6.36</v>
      </c>
    </row>
    <row r="264" spans="1:13">
      <c r="A264" s="1">
        <v>44761</v>
      </c>
      <c r="B264" s="2">
        <v>0.42708333333333331</v>
      </c>
      <c r="D264" t="s">
        <v>28</v>
      </c>
      <c r="E264">
        <v>17.559999999999999</v>
      </c>
      <c r="F264">
        <v>17.899999999999999</v>
      </c>
      <c r="H264">
        <f t="shared" si="4"/>
        <v>17.729999999999997</v>
      </c>
      <c r="I264">
        <v>1203.3</v>
      </c>
      <c r="M264">
        <v>12.3</v>
      </c>
    </row>
    <row r="265" spans="1:13">
      <c r="A265" s="1">
        <v>44761</v>
      </c>
      <c r="B265" s="2">
        <v>0.43055555555555558</v>
      </c>
      <c r="D265" t="s">
        <v>24</v>
      </c>
      <c r="E265">
        <v>7.49</v>
      </c>
      <c r="F265">
        <v>7.85</v>
      </c>
      <c r="H265">
        <f t="shared" si="4"/>
        <v>7.67</v>
      </c>
      <c r="I265">
        <v>387.3</v>
      </c>
    </row>
    <row r="266" spans="1:13">
      <c r="A266" s="1">
        <v>44768</v>
      </c>
      <c r="B266" s="2">
        <v>0.40347222222222223</v>
      </c>
      <c r="D266" t="s">
        <v>17</v>
      </c>
      <c r="E266">
        <v>13.07</v>
      </c>
      <c r="F266">
        <v>14.28</v>
      </c>
      <c r="H266">
        <f t="shared" si="4"/>
        <v>13.675000000000001</v>
      </c>
      <c r="I266">
        <v>72.7</v>
      </c>
    </row>
    <row r="267" spans="1:13">
      <c r="A267" s="1">
        <v>44768</v>
      </c>
      <c r="B267" s="10">
        <v>0.46180555555555558</v>
      </c>
      <c r="D267" t="s">
        <v>23</v>
      </c>
      <c r="E267">
        <v>13.94</v>
      </c>
      <c r="F267">
        <v>11.1</v>
      </c>
      <c r="H267">
        <f t="shared" si="4"/>
        <v>12.52</v>
      </c>
      <c r="I267">
        <v>107.1</v>
      </c>
      <c r="M267">
        <v>11.8</v>
      </c>
    </row>
    <row r="268" spans="1:13">
      <c r="A268" s="1">
        <v>44768</v>
      </c>
      <c r="B268" s="2">
        <v>0.3611111111111111</v>
      </c>
      <c r="D268" t="s">
        <v>21</v>
      </c>
      <c r="E268">
        <v>4.2300000000000004</v>
      </c>
      <c r="F268">
        <v>3.75</v>
      </c>
      <c r="H268">
        <f t="shared" si="4"/>
        <v>3.99</v>
      </c>
      <c r="I268">
        <v>2419.6</v>
      </c>
      <c r="M268">
        <v>8.1199999999999992</v>
      </c>
    </row>
    <row r="269" spans="1:13">
      <c r="A269" s="1">
        <v>44768</v>
      </c>
      <c r="B269" s="2">
        <v>0.4548611111111111</v>
      </c>
      <c r="D269" t="s">
        <v>14</v>
      </c>
      <c r="E269">
        <v>21.6</v>
      </c>
      <c r="F269">
        <v>23.3</v>
      </c>
      <c r="H269">
        <f t="shared" si="4"/>
        <v>22.450000000000003</v>
      </c>
      <c r="I269">
        <v>48</v>
      </c>
    </row>
    <row r="270" spans="1:13">
      <c r="A270" s="1">
        <v>44768</v>
      </c>
      <c r="B270" s="2">
        <v>0.43333333333333335</v>
      </c>
      <c r="D270" t="s">
        <v>22</v>
      </c>
      <c r="E270">
        <v>2.48</v>
      </c>
      <c r="F270">
        <v>2.8</v>
      </c>
      <c r="H270">
        <f t="shared" si="4"/>
        <v>2.6399999999999997</v>
      </c>
      <c r="I270">
        <v>613.1</v>
      </c>
      <c r="M270">
        <v>7.59</v>
      </c>
    </row>
    <row r="271" spans="1:13">
      <c r="A271" s="1">
        <v>44768</v>
      </c>
      <c r="B271" s="2">
        <v>0.45555555555555555</v>
      </c>
      <c r="D271" t="s">
        <v>16</v>
      </c>
      <c r="E271">
        <v>18.5</v>
      </c>
      <c r="F271">
        <v>17.399999999999999</v>
      </c>
      <c r="H271">
        <f t="shared" si="4"/>
        <v>17.95</v>
      </c>
      <c r="I271">
        <v>261.3</v>
      </c>
      <c r="M271">
        <v>27.5</v>
      </c>
    </row>
    <row r="272" spans="1:13">
      <c r="A272" s="1">
        <v>44768</v>
      </c>
      <c r="B272" s="2">
        <v>0.33333333333333331</v>
      </c>
      <c r="D272" t="s">
        <v>19</v>
      </c>
      <c r="E272">
        <v>40.9</v>
      </c>
      <c r="F272">
        <v>32.5</v>
      </c>
      <c r="H272">
        <f t="shared" si="4"/>
        <v>36.700000000000003</v>
      </c>
      <c r="I272">
        <v>103.9</v>
      </c>
    </row>
    <row r="273" spans="1:13">
      <c r="A273" s="1">
        <v>44768</v>
      </c>
      <c r="B273" s="2">
        <v>0.39583333333333331</v>
      </c>
      <c r="D273" t="s">
        <v>26</v>
      </c>
      <c r="E273">
        <v>8.11</v>
      </c>
      <c r="F273">
        <v>10.5</v>
      </c>
      <c r="H273">
        <f t="shared" si="4"/>
        <v>9.3049999999999997</v>
      </c>
      <c r="I273">
        <v>435.2</v>
      </c>
      <c r="M273">
        <v>4.74</v>
      </c>
    </row>
    <row r="274" spans="1:13">
      <c r="A274" s="1">
        <v>44768</v>
      </c>
      <c r="B274" s="2">
        <v>0.39583333333333331</v>
      </c>
      <c r="D274" t="s">
        <v>24</v>
      </c>
      <c r="E274">
        <v>11.42</v>
      </c>
      <c r="F274">
        <v>10.52</v>
      </c>
      <c r="H274">
        <f t="shared" si="4"/>
        <v>10.969999999999999</v>
      </c>
      <c r="I274">
        <v>209.8</v>
      </c>
    </row>
    <row r="275" spans="1:13">
      <c r="A275" s="1">
        <v>44789</v>
      </c>
      <c r="B275" s="2">
        <v>0.37152777777777773</v>
      </c>
      <c r="D275" t="s">
        <v>17</v>
      </c>
      <c r="E275">
        <v>13.82</v>
      </c>
      <c r="F275">
        <v>13.29</v>
      </c>
      <c r="H275">
        <f t="shared" si="4"/>
        <v>13.555</v>
      </c>
      <c r="I275">
        <v>191.8</v>
      </c>
    </row>
    <row r="276" spans="1:13">
      <c r="A276" s="1">
        <v>44789</v>
      </c>
      <c r="B276" s="2">
        <v>0.3576388888888889</v>
      </c>
      <c r="D276" t="s">
        <v>21</v>
      </c>
      <c r="E276">
        <v>1.86</v>
      </c>
      <c r="F276">
        <v>2.08</v>
      </c>
      <c r="H276">
        <f t="shared" si="4"/>
        <v>1.9700000000000002</v>
      </c>
      <c r="I276">
        <v>579.4</v>
      </c>
      <c r="M276">
        <v>4.1900000000000004</v>
      </c>
    </row>
    <row r="277" spans="1:13">
      <c r="A277" s="1">
        <v>44789</v>
      </c>
      <c r="B277" s="2">
        <v>0.45833333333333331</v>
      </c>
      <c r="D277" t="s">
        <v>14</v>
      </c>
      <c r="E277">
        <v>18.239999999999998</v>
      </c>
      <c r="F277">
        <v>17.420000000000002</v>
      </c>
      <c r="H277">
        <f t="shared" si="4"/>
        <v>17.829999999999998</v>
      </c>
      <c r="I277">
        <v>73.8</v>
      </c>
    </row>
    <row r="278" spans="1:13">
      <c r="A278" s="1">
        <v>44789</v>
      </c>
      <c r="B278" s="2">
        <v>0.42152777777777778</v>
      </c>
      <c r="D278" t="s">
        <v>22</v>
      </c>
      <c r="E278">
        <v>1.1599999999999999</v>
      </c>
      <c r="F278">
        <v>1.55</v>
      </c>
      <c r="H278">
        <f t="shared" si="4"/>
        <v>1.355</v>
      </c>
      <c r="I278">
        <v>727</v>
      </c>
      <c r="M278">
        <v>4.1900000000000004</v>
      </c>
    </row>
    <row r="279" spans="1:13">
      <c r="A279" s="1">
        <v>44789</v>
      </c>
      <c r="B279" s="2">
        <v>0.42708333333333331</v>
      </c>
      <c r="D279" t="s">
        <v>16</v>
      </c>
      <c r="E279">
        <v>13.44</v>
      </c>
      <c r="F279">
        <v>12.92</v>
      </c>
      <c r="H279">
        <f t="shared" si="4"/>
        <v>13.18</v>
      </c>
      <c r="I279">
        <v>49.6</v>
      </c>
      <c r="M279">
        <v>110</v>
      </c>
    </row>
    <row r="280" spans="1:13">
      <c r="A280" s="1">
        <v>44789</v>
      </c>
      <c r="B280" s="2">
        <v>0.35416666666666669</v>
      </c>
      <c r="D280" t="s">
        <v>19</v>
      </c>
      <c r="E280">
        <v>15.56</v>
      </c>
      <c r="F280">
        <v>15.04</v>
      </c>
      <c r="H280">
        <f t="shared" si="4"/>
        <v>15.3</v>
      </c>
      <c r="I280">
        <v>31.1</v>
      </c>
    </row>
    <row r="281" spans="1:13">
      <c r="A281" s="1">
        <v>44789</v>
      </c>
      <c r="B281" s="2">
        <v>0.4548611111111111</v>
      </c>
      <c r="D281" t="s">
        <v>26</v>
      </c>
      <c r="E281">
        <v>1.86</v>
      </c>
      <c r="F281">
        <v>1.83</v>
      </c>
      <c r="H281">
        <f t="shared" si="4"/>
        <v>1.8450000000000002</v>
      </c>
      <c r="I281">
        <v>920.8</v>
      </c>
      <c r="M281">
        <v>4.08</v>
      </c>
    </row>
    <row r="282" spans="1:13">
      <c r="A282" s="1">
        <v>44789</v>
      </c>
      <c r="B282" s="2">
        <v>0.4548611111111111</v>
      </c>
      <c r="D282" t="s">
        <v>24</v>
      </c>
      <c r="E282">
        <v>7.11</v>
      </c>
      <c r="F282">
        <v>7.09</v>
      </c>
      <c r="H282">
        <f t="shared" si="4"/>
        <v>7.1</v>
      </c>
      <c r="I282">
        <v>98.5</v>
      </c>
    </row>
    <row r="283" spans="1:13">
      <c r="A283" s="1">
        <v>44796</v>
      </c>
      <c r="B283" s="2">
        <v>0.44791666666666669</v>
      </c>
      <c r="D283" t="s">
        <v>17</v>
      </c>
      <c r="E283">
        <v>29.1</v>
      </c>
      <c r="F283">
        <v>28.4</v>
      </c>
      <c r="H283">
        <f t="shared" si="4"/>
        <v>28.75</v>
      </c>
      <c r="I283">
        <v>686.7</v>
      </c>
    </row>
    <row r="284" spans="1:13">
      <c r="A284" s="1">
        <v>44796</v>
      </c>
      <c r="B284" s="2">
        <v>0.37152777777777773</v>
      </c>
      <c r="D284" t="s">
        <v>21</v>
      </c>
      <c r="E284">
        <v>2.1800000000000002</v>
      </c>
      <c r="F284">
        <v>1.95</v>
      </c>
      <c r="H284">
        <f t="shared" si="4"/>
        <v>2.0649999999999999</v>
      </c>
      <c r="I284">
        <v>579.4</v>
      </c>
      <c r="M284">
        <v>4.55</v>
      </c>
    </row>
    <row r="285" spans="1:13">
      <c r="A285" s="1">
        <v>44796</v>
      </c>
      <c r="B285" s="2">
        <v>0.38819444444444445</v>
      </c>
      <c r="D285" t="s">
        <v>14</v>
      </c>
      <c r="E285">
        <v>44.7</v>
      </c>
      <c r="F285">
        <v>45.1</v>
      </c>
      <c r="H285">
        <f t="shared" si="4"/>
        <v>44.900000000000006</v>
      </c>
      <c r="I285">
        <v>139.1</v>
      </c>
    </row>
    <row r="286" spans="1:13">
      <c r="A286" s="1">
        <v>44796</v>
      </c>
      <c r="B286" s="2">
        <v>0.39166666666666666</v>
      </c>
      <c r="D286" t="s">
        <v>22</v>
      </c>
      <c r="E286">
        <v>1.25</v>
      </c>
      <c r="F286">
        <v>1.41</v>
      </c>
      <c r="H286">
        <f t="shared" si="4"/>
        <v>1.33</v>
      </c>
      <c r="I286">
        <v>167.4</v>
      </c>
      <c r="M286">
        <v>4.55</v>
      </c>
    </row>
    <row r="287" spans="1:13">
      <c r="A287" s="1">
        <v>44796</v>
      </c>
      <c r="B287" s="2">
        <v>0.38472222222222219</v>
      </c>
      <c r="D287" t="s">
        <v>16</v>
      </c>
      <c r="E287">
        <v>61.1</v>
      </c>
      <c r="F287">
        <v>60.3</v>
      </c>
      <c r="H287">
        <f t="shared" si="4"/>
        <v>60.7</v>
      </c>
      <c r="I287">
        <v>501.2</v>
      </c>
      <c r="M287">
        <v>144</v>
      </c>
    </row>
    <row r="288" spans="1:13">
      <c r="A288" s="1">
        <v>44796</v>
      </c>
      <c r="B288" s="2">
        <v>0.36458333333333331</v>
      </c>
      <c r="D288" t="s">
        <v>19</v>
      </c>
      <c r="E288">
        <v>15.09</v>
      </c>
      <c r="F288">
        <v>16.27</v>
      </c>
      <c r="H288">
        <f t="shared" si="4"/>
        <v>15.68</v>
      </c>
      <c r="I288">
        <v>86.7</v>
      </c>
    </row>
    <row r="289" spans="1:13">
      <c r="A289" s="1">
        <v>44796</v>
      </c>
      <c r="B289" s="2">
        <v>0.4291666666666667</v>
      </c>
      <c r="D289" t="s">
        <v>26</v>
      </c>
      <c r="E289">
        <v>10.58</v>
      </c>
      <c r="F289">
        <v>11.18</v>
      </c>
      <c r="H289">
        <f t="shared" si="4"/>
        <v>10.879999999999999</v>
      </c>
      <c r="I289">
        <v>866.4</v>
      </c>
      <c r="M289">
        <v>3.23</v>
      </c>
    </row>
    <row r="290" spans="1:13">
      <c r="A290" s="1">
        <v>44796</v>
      </c>
      <c r="B290" s="10">
        <v>0.43055555555555558</v>
      </c>
      <c r="D290" t="s">
        <v>23</v>
      </c>
      <c r="E290">
        <v>4.5999999999999996</v>
      </c>
      <c r="F290">
        <v>6.19</v>
      </c>
      <c r="H290">
        <f t="shared" si="4"/>
        <v>5.3949999999999996</v>
      </c>
      <c r="I290">
        <v>228.2</v>
      </c>
      <c r="M290">
        <v>15.4</v>
      </c>
    </row>
    <row r="291" spans="1:13">
      <c r="A291" s="1">
        <v>44803</v>
      </c>
      <c r="B291" s="2">
        <v>0.46527777777777773</v>
      </c>
      <c r="D291" t="s">
        <v>17</v>
      </c>
      <c r="E291">
        <v>24.3</v>
      </c>
      <c r="F291">
        <v>23.5</v>
      </c>
      <c r="H291">
        <f t="shared" si="4"/>
        <v>23.9</v>
      </c>
      <c r="I291">
        <v>648.79999999999995</v>
      </c>
    </row>
    <row r="292" spans="1:13">
      <c r="A292" s="1">
        <v>44803</v>
      </c>
      <c r="B292" s="2">
        <v>0.4152777777777778</v>
      </c>
      <c r="D292" t="s">
        <v>14</v>
      </c>
      <c r="E292">
        <v>27.6</v>
      </c>
      <c r="F292">
        <v>30</v>
      </c>
      <c r="H292">
        <f t="shared" si="4"/>
        <v>28.8</v>
      </c>
      <c r="I292">
        <v>248.9</v>
      </c>
    </row>
    <row r="293" spans="1:13">
      <c r="A293" s="1">
        <v>44803</v>
      </c>
      <c r="B293" s="2">
        <v>0.39027777777777778</v>
      </c>
      <c r="D293" t="s">
        <v>22</v>
      </c>
      <c r="E293">
        <v>1.0900000000000001</v>
      </c>
      <c r="F293">
        <v>0.91</v>
      </c>
      <c r="H293">
        <f t="shared" si="4"/>
        <v>1</v>
      </c>
      <c r="I293">
        <v>648.79999999999995</v>
      </c>
      <c r="M293">
        <v>4.1500000000000004</v>
      </c>
    </row>
    <row r="294" spans="1:13">
      <c r="A294" s="1">
        <v>44803</v>
      </c>
      <c r="B294" s="2">
        <v>0.33402777777777781</v>
      </c>
      <c r="D294" t="s">
        <v>16</v>
      </c>
      <c r="E294">
        <v>32.4</v>
      </c>
      <c r="F294">
        <v>30.8</v>
      </c>
      <c r="H294">
        <f t="shared" si="4"/>
        <v>31.6</v>
      </c>
      <c r="I294">
        <v>325.5</v>
      </c>
      <c r="M294">
        <v>63.9</v>
      </c>
    </row>
    <row r="295" spans="1:13">
      <c r="A295" s="1">
        <v>44803</v>
      </c>
      <c r="B295" s="2">
        <v>0.3576388888888889</v>
      </c>
      <c r="D295" t="s">
        <v>19</v>
      </c>
      <c r="E295">
        <v>347</v>
      </c>
      <c r="F295">
        <v>346</v>
      </c>
      <c r="H295">
        <f t="shared" si="4"/>
        <v>346.5</v>
      </c>
      <c r="I295">
        <v>1553.1</v>
      </c>
    </row>
    <row r="296" spans="1:13">
      <c r="A296" s="1">
        <v>44803</v>
      </c>
      <c r="B296" s="2">
        <v>0.43958333333333338</v>
      </c>
      <c r="D296" t="s">
        <v>26</v>
      </c>
      <c r="E296">
        <v>2.2400000000000002</v>
      </c>
      <c r="F296">
        <v>1.5</v>
      </c>
      <c r="H296">
        <f t="shared" si="4"/>
        <v>1.87</v>
      </c>
      <c r="I296">
        <v>547.5</v>
      </c>
      <c r="M296">
        <v>2.68</v>
      </c>
    </row>
    <row r="297" spans="1:13">
      <c r="A297" s="1">
        <v>44803</v>
      </c>
      <c r="B297" s="10">
        <v>0.43055555555555558</v>
      </c>
      <c r="D297" t="s">
        <v>23</v>
      </c>
      <c r="E297">
        <v>4</v>
      </c>
      <c r="F297">
        <v>4</v>
      </c>
      <c r="H297">
        <f t="shared" si="4"/>
        <v>4</v>
      </c>
      <c r="I297">
        <v>290.89999999999998</v>
      </c>
      <c r="M297">
        <v>18.8</v>
      </c>
    </row>
    <row r="298" spans="1:13">
      <c r="A298" s="1">
        <v>44817</v>
      </c>
      <c r="B298" s="2">
        <v>0.36805555555555558</v>
      </c>
      <c r="D298" t="s">
        <v>17</v>
      </c>
      <c r="E298">
        <v>19.2</v>
      </c>
      <c r="F298">
        <v>17.440000000000001</v>
      </c>
      <c r="H298">
        <f t="shared" si="4"/>
        <v>18.32</v>
      </c>
      <c r="I298">
        <v>214.3</v>
      </c>
    </row>
    <row r="299" spans="1:13">
      <c r="A299" s="1">
        <v>44817</v>
      </c>
      <c r="B299" s="2">
        <v>0.41666666666666669</v>
      </c>
      <c r="D299" t="s">
        <v>24</v>
      </c>
      <c r="E299">
        <v>9.52</v>
      </c>
      <c r="F299">
        <v>11.38</v>
      </c>
      <c r="H299">
        <f t="shared" si="4"/>
        <v>10.45</v>
      </c>
      <c r="I299">
        <v>218.7</v>
      </c>
    </row>
    <row r="300" spans="1:13">
      <c r="A300" s="1">
        <v>44817</v>
      </c>
      <c r="B300" s="2">
        <v>0.34097222222222223</v>
      </c>
      <c r="D300" t="s">
        <v>16</v>
      </c>
      <c r="E300">
        <v>24.6</v>
      </c>
      <c r="F300">
        <v>23</v>
      </c>
      <c r="H300">
        <f t="shared" si="4"/>
        <v>23.8</v>
      </c>
      <c r="I300">
        <v>285.10000000000002</v>
      </c>
      <c r="M300">
        <v>222</v>
      </c>
    </row>
    <row r="301" spans="1:13">
      <c r="A301" s="1">
        <v>44817</v>
      </c>
      <c r="B301" s="2">
        <v>0.35555555555555557</v>
      </c>
      <c r="D301" t="s">
        <v>19</v>
      </c>
      <c r="E301">
        <v>15.18</v>
      </c>
      <c r="F301">
        <v>14.84</v>
      </c>
      <c r="H301">
        <f t="shared" si="4"/>
        <v>15.01</v>
      </c>
      <c r="I301">
        <v>73.3</v>
      </c>
    </row>
    <row r="302" spans="1:13">
      <c r="A302" s="1">
        <v>44817</v>
      </c>
      <c r="B302" s="2">
        <v>0.46388888888888885</v>
      </c>
      <c r="D302" t="s">
        <v>26</v>
      </c>
      <c r="E302">
        <v>1.0900000000000001</v>
      </c>
      <c r="F302">
        <v>1.0900000000000001</v>
      </c>
      <c r="H302">
        <f t="shared" si="4"/>
        <v>1.0900000000000001</v>
      </c>
      <c r="I302">
        <v>980.4</v>
      </c>
      <c r="M302">
        <v>4.2</v>
      </c>
    </row>
    <row r="303" spans="1:13">
      <c r="A303" s="1">
        <v>44824</v>
      </c>
      <c r="B303" s="2">
        <v>0.3888888888888889</v>
      </c>
      <c r="D303" t="s">
        <v>17</v>
      </c>
      <c r="E303">
        <v>7.2</v>
      </c>
      <c r="F303">
        <v>6.12</v>
      </c>
      <c r="H303">
        <f t="shared" ref="H303:H306" si="5">(E303+F303)/2</f>
        <v>6.66</v>
      </c>
      <c r="I303">
        <v>127.4</v>
      </c>
    </row>
    <row r="304" spans="1:13">
      <c r="A304" s="1">
        <v>44824</v>
      </c>
      <c r="B304" s="2">
        <v>0.45277777777777778</v>
      </c>
      <c r="D304" t="s">
        <v>14</v>
      </c>
      <c r="E304">
        <v>6.57</v>
      </c>
      <c r="F304">
        <v>6.29</v>
      </c>
      <c r="H304">
        <f t="shared" si="5"/>
        <v>6.43</v>
      </c>
      <c r="I304">
        <v>145</v>
      </c>
    </row>
    <row r="305" spans="1:13">
      <c r="A305" s="1">
        <v>44824</v>
      </c>
      <c r="B305" s="2">
        <v>0.36458333333333331</v>
      </c>
      <c r="D305" t="s">
        <v>19</v>
      </c>
      <c r="E305">
        <v>9.44</v>
      </c>
      <c r="F305">
        <v>9.17</v>
      </c>
      <c r="H305">
        <f t="shared" si="5"/>
        <v>9.3049999999999997</v>
      </c>
      <c r="I305">
        <v>36.4</v>
      </c>
    </row>
    <row r="306" spans="1:13">
      <c r="A306" s="1">
        <v>44824</v>
      </c>
      <c r="B306" s="2">
        <v>0.40763888888888888</v>
      </c>
      <c r="D306" t="s">
        <v>26</v>
      </c>
      <c r="E306">
        <v>3.16</v>
      </c>
      <c r="F306">
        <v>2.67</v>
      </c>
      <c r="H306">
        <f t="shared" si="5"/>
        <v>2.915</v>
      </c>
      <c r="I306">
        <v>517.20000000000005</v>
      </c>
      <c r="M306">
        <v>2.57</v>
      </c>
    </row>
    <row r="307" spans="1:13">
      <c r="A307" s="1">
        <v>45076</v>
      </c>
      <c r="B307" s="2">
        <v>0.33402777777777781</v>
      </c>
      <c r="D307" t="s">
        <v>16</v>
      </c>
      <c r="E307">
        <v>4.7300000000000004</v>
      </c>
      <c r="F307">
        <v>4.8499999999999996</v>
      </c>
      <c r="H307">
        <v>4.79</v>
      </c>
      <c r="I307">
        <v>76.7</v>
      </c>
      <c r="M307">
        <v>171</v>
      </c>
    </row>
    <row r="308" spans="1:13">
      <c r="A308" s="1">
        <v>45076</v>
      </c>
      <c r="B308" s="2">
        <v>0.27083333333333331</v>
      </c>
      <c r="D308" t="s">
        <v>17</v>
      </c>
      <c r="E308">
        <v>4.16</v>
      </c>
      <c r="F308">
        <v>3.48</v>
      </c>
      <c r="H308">
        <v>3.82</v>
      </c>
      <c r="I308">
        <v>155.30000000000001</v>
      </c>
      <c r="M308">
        <v>44.3</v>
      </c>
    </row>
    <row r="309" spans="1:13">
      <c r="A309" s="1">
        <v>45076</v>
      </c>
      <c r="B309" s="2">
        <v>0.3756944444444445</v>
      </c>
      <c r="D309" t="s">
        <v>26</v>
      </c>
      <c r="E309">
        <v>1.57</v>
      </c>
      <c r="F309">
        <v>1.37</v>
      </c>
      <c r="H309">
        <v>1.47</v>
      </c>
      <c r="I309">
        <v>727</v>
      </c>
      <c r="M309">
        <v>7.23</v>
      </c>
    </row>
    <row r="310" spans="1:13">
      <c r="A310" s="1">
        <v>45076</v>
      </c>
      <c r="B310" s="10">
        <v>0.40625</v>
      </c>
      <c r="D310" t="s">
        <v>23</v>
      </c>
      <c r="E310">
        <v>2.81</v>
      </c>
      <c r="F310">
        <v>2.71</v>
      </c>
      <c r="H310">
        <v>2.76</v>
      </c>
      <c r="I310">
        <v>155.30000000000001</v>
      </c>
      <c r="M310">
        <v>33.299999999999997</v>
      </c>
    </row>
    <row r="311" spans="1:13">
      <c r="A311" s="1">
        <v>45076</v>
      </c>
      <c r="B311" s="2">
        <v>0.3263888888888889</v>
      </c>
      <c r="D311" t="s">
        <v>19</v>
      </c>
      <c r="E311">
        <v>7.72</v>
      </c>
      <c r="F311">
        <v>6.49</v>
      </c>
      <c r="H311">
        <v>7.1050000000000004</v>
      </c>
      <c r="I311">
        <v>55.6</v>
      </c>
      <c r="M311">
        <v>267</v>
      </c>
    </row>
    <row r="312" spans="1:13">
      <c r="A312" s="1">
        <v>45076</v>
      </c>
      <c r="B312" s="2">
        <v>0.40277777777777773</v>
      </c>
      <c r="D312" t="s">
        <v>14</v>
      </c>
      <c r="E312">
        <v>7.06</v>
      </c>
      <c r="F312">
        <v>5.93</v>
      </c>
      <c r="H312">
        <v>6.4950000000000001</v>
      </c>
      <c r="I312">
        <v>59.4</v>
      </c>
    </row>
    <row r="313" spans="1:13">
      <c r="A313" s="1">
        <v>45083</v>
      </c>
      <c r="B313" s="2">
        <v>0.31805555555555554</v>
      </c>
      <c r="D313" t="s">
        <v>16</v>
      </c>
      <c r="E313">
        <v>15.42</v>
      </c>
      <c r="F313">
        <v>12.45</v>
      </c>
      <c r="H313">
        <v>13.935</v>
      </c>
      <c r="I313">
        <v>83.3</v>
      </c>
      <c r="M313">
        <v>116</v>
      </c>
    </row>
    <row r="314" spans="1:13">
      <c r="A314" s="1">
        <v>45083</v>
      </c>
      <c r="B314" s="2">
        <v>0.70833333333333337</v>
      </c>
      <c r="D314" t="s">
        <v>31</v>
      </c>
      <c r="E314">
        <v>8.08</v>
      </c>
      <c r="F314">
        <v>8.2200000000000006</v>
      </c>
      <c r="H314">
        <v>8.15</v>
      </c>
      <c r="I314">
        <v>275.5</v>
      </c>
      <c r="M314">
        <v>6900</v>
      </c>
    </row>
    <row r="315" spans="1:13">
      <c r="A315" s="1">
        <v>45083</v>
      </c>
      <c r="B315" s="2">
        <v>0.3576388888888889</v>
      </c>
      <c r="D315" t="s">
        <v>19</v>
      </c>
      <c r="E315">
        <v>7.42</v>
      </c>
      <c r="F315">
        <v>7.13</v>
      </c>
      <c r="H315">
        <v>7.2750000000000004</v>
      </c>
      <c r="I315">
        <v>52.9</v>
      </c>
      <c r="M315">
        <v>199</v>
      </c>
    </row>
    <row r="316" spans="1:13">
      <c r="A316" s="1">
        <v>45083</v>
      </c>
      <c r="B316" s="2">
        <v>0.4465277777777778</v>
      </c>
      <c r="D316" t="s">
        <v>26</v>
      </c>
      <c r="E316">
        <v>1.38</v>
      </c>
      <c r="F316">
        <v>1.5</v>
      </c>
      <c r="H316">
        <v>1.44</v>
      </c>
      <c r="I316">
        <v>261.3</v>
      </c>
      <c r="M316">
        <v>5.0199999999999996</v>
      </c>
    </row>
    <row r="317" spans="1:13">
      <c r="A317" s="1">
        <v>45083</v>
      </c>
      <c r="B317" s="2">
        <v>0.40069444444444446</v>
      </c>
      <c r="D317" t="s">
        <v>22</v>
      </c>
      <c r="E317">
        <v>1.93</v>
      </c>
      <c r="F317">
        <v>1.82</v>
      </c>
      <c r="H317">
        <v>1.875</v>
      </c>
      <c r="I317">
        <v>488.4</v>
      </c>
      <c r="M317">
        <v>5.7</v>
      </c>
    </row>
    <row r="318" spans="1:13">
      <c r="A318" s="1">
        <v>45083</v>
      </c>
      <c r="B318" s="10">
        <v>0.44791666666666669</v>
      </c>
      <c r="D318" t="s">
        <v>23</v>
      </c>
      <c r="E318">
        <v>4.6500000000000004</v>
      </c>
      <c r="F318">
        <v>5.19</v>
      </c>
      <c r="H318">
        <v>4.92</v>
      </c>
      <c r="I318">
        <v>110.6</v>
      </c>
      <c r="M318">
        <v>18.100000000000001</v>
      </c>
    </row>
    <row r="319" spans="1:13">
      <c r="A319" s="1">
        <v>45083</v>
      </c>
      <c r="B319" s="2">
        <v>0.375</v>
      </c>
      <c r="D319" t="s">
        <v>14</v>
      </c>
      <c r="E319">
        <v>1.06</v>
      </c>
      <c r="F319">
        <v>0.84</v>
      </c>
      <c r="H319">
        <v>0.95</v>
      </c>
      <c r="I319">
        <v>122.3</v>
      </c>
    </row>
    <row r="320" spans="1:13">
      <c r="A320" s="1">
        <v>45083</v>
      </c>
      <c r="B320" s="2">
        <v>0.55208333333333337</v>
      </c>
      <c r="D320" t="s">
        <v>24</v>
      </c>
      <c r="I320">
        <v>70.8</v>
      </c>
      <c r="M320">
        <v>18.8</v>
      </c>
    </row>
    <row r="321" spans="1:15">
      <c r="A321" s="1">
        <v>45090</v>
      </c>
      <c r="B321" s="10">
        <v>0.3576388888888889</v>
      </c>
      <c r="D321" t="s">
        <v>23</v>
      </c>
      <c r="E321">
        <v>6.8</v>
      </c>
      <c r="F321">
        <v>5.98</v>
      </c>
      <c r="H321">
        <v>6.39</v>
      </c>
      <c r="I321">
        <v>74.900000000000006</v>
      </c>
      <c r="M321">
        <v>22.5</v>
      </c>
    </row>
    <row r="322" spans="1:15">
      <c r="A322" s="1">
        <v>45090</v>
      </c>
      <c r="B322" s="2">
        <v>0.33333333333333331</v>
      </c>
      <c r="D322" t="s">
        <v>16</v>
      </c>
      <c r="E322">
        <v>13.34</v>
      </c>
      <c r="F322">
        <v>10.91</v>
      </c>
      <c r="H322">
        <v>12.125</v>
      </c>
      <c r="I322">
        <v>107.6</v>
      </c>
      <c r="M322">
        <v>94.8</v>
      </c>
    </row>
    <row r="323" spans="1:15">
      <c r="A323" s="1">
        <v>45090</v>
      </c>
      <c r="B323" s="2">
        <v>0.34027777777777773</v>
      </c>
      <c r="D323" t="s">
        <v>19</v>
      </c>
      <c r="E323">
        <v>10.130000000000001</v>
      </c>
      <c r="F323">
        <v>7.83</v>
      </c>
      <c r="H323">
        <v>8.98</v>
      </c>
      <c r="I323">
        <v>77.599999999999994</v>
      </c>
      <c r="M323">
        <v>164</v>
      </c>
    </row>
    <row r="324" spans="1:15">
      <c r="A324" s="1">
        <v>45090</v>
      </c>
      <c r="B324" s="2">
        <v>0.40833333333333338</v>
      </c>
      <c r="D324" t="s">
        <v>26</v>
      </c>
      <c r="E324">
        <v>1.23</v>
      </c>
      <c r="F324">
        <v>1.1200000000000001</v>
      </c>
      <c r="H324">
        <v>1.175</v>
      </c>
      <c r="I324">
        <v>410.6</v>
      </c>
      <c r="M324">
        <v>5.52</v>
      </c>
    </row>
    <row r="325" spans="1:15">
      <c r="A325" s="1">
        <v>45090</v>
      </c>
      <c r="B325" s="2">
        <v>0.38541666666666669</v>
      </c>
      <c r="D325" t="s">
        <v>22</v>
      </c>
      <c r="E325">
        <v>1.63</v>
      </c>
      <c r="F325">
        <v>1.39</v>
      </c>
      <c r="H325">
        <v>1.51</v>
      </c>
      <c r="I325">
        <v>1553.1</v>
      </c>
      <c r="M325">
        <v>7.5</v>
      </c>
    </row>
    <row r="326" spans="1:15">
      <c r="A326" s="1">
        <v>45090</v>
      </c>
      <c r="B326" s="2">
        <v>0.42569444444444443</v>
      </c>
      <c r="D326" t="s">
        <v>21</v>
      </c>
      <c r="E326">
        <v>1.51</v>
      </c>
      <c r="F326">
        <v>2.5</v>
      </c>
      <c r="H326">
        <v>2</v>
      </c>
      <c r="I326">
        <v>579.4</v>
      </c>
      <c r="M326">
        <v>7.5</v>
      </c>
      <c r="O326" t="s">
        <v>32</v>
      </c>
    </row>
    <row r="327" spans="1:15">
      <c r="A327" s="1">
        <v>45090</v>
      </c>
      <c r="B327" s="2">
        <v>0.44791666666666669</v>
      </c>
      <c r="D327" t="s">
        <v>17</v>
      </c>
      <c r="E327">
        <v>6.88</v>
      </c>
      <c r="F327">
        <v>6.8</v>
      </c>
      <c r="H327">
        <v>6.84</v>
      </c>
      <c r="I327">
        <v>209.8</v>
      </c>
      <c r="M327">
        <v>18.899999999999999</v>
      </c>
    </row>
    <row r="328" spans="1:15">
      <c r="A328" s="1">
        <v>45090</v>
      </c>
      <c r="B328" s="2">
        <v>0.47361111111111115</v>
      </c>
      <c r="D328" t="s">
        <v>14</v>
      </c>
      <c r="E328">
        <v>10.45</v>
      </c>
      <c r="F328">
        <v>10.19</v>
      </c>
      <c r="H328">
        <v>10.32</v>
      </c>
      <c r="I328">
        <v>120.1</v>
      </c>
    </row>
    <row r="329" spans="1:15">
      <c r="A329" s="1">
        <v>45090</v>
      </c>
      <c r="B329" s="2">
        <v>0.52500000000000002</v>
      </c>
      <c r="D329" t="s">
        <v>31</v>
      </c>
      <c r="I329">
        <v>209.8</v>
      </c>
      <c r="M329">
        <v>8350</v>
      </c>
    </row>
    <row r="330" spans="1:15">
      <c r="A330" s="1">
        <v>45097</v>
      </c>
      <c r="B330" s="2">
        <v>0.34722222222222227</v>
      </c>
      <c r="D330" t="s">
        <v>19</v>
      </c>
      <c r="H330">
        <v>18.5</v>
      </c>
      <c r="I330">
        <v>136.69999999999999</v>
      </c>
      <c r="L330">
        <v>2419.6</v>
      </c>
      <c r="M330">
        <v>174</v>
      </c>
    </row>
    <row r="331" spans="1:15">
      <c r="A331" s="1">
        <v>45097</v>
      </c>
      <c r="B331" s="10">
        <v>0.43958333333333338</v>
      </c>
      <c r="D331" t="s">
        <v>23</v>
      </c>
      <c r="H331">
        <v>8.4499999999999993</v>
      </c>
      <c r="I331">
        <v>248.9</v>
      </c>
      <c r="L331">
        <v>2419.6</v>
      </c>
      <c r="M331">
        <v>38.6</v>
      </c>
    </row>
    <row r="332" spans="1:15">
      <c r="A332" s="1">
        <v>45097</v>
      </c>
      <c r="B332" s="2">
        <v>0.41597222222222219</v>
      </c>
      <c r="D332" t="s">
        <v>21</v>
      </c>
      <c r="H332">
        <v>3.16</v>
      </c>
      <c r="I332">
        <v>770.1</v>
      </c>
      <c r="L332">
        <v>2419.6</v>
      </c>
      <c r="M332">
        <v>9.68</v>
      </c>
    </row>
    <row r="333" spans="1:15">
      <c r="A333" s="1">
        <v>45097</v>
      </c>
      <c r="B333" s="2">
        <v>0.43472222222222223</v>
      </c>
      <c r="D333" t="s">
        <v>14</v>
      </c>
      <c r="H333">
        <v>19.399999999999999</v>
      </c>
      <c r="I333">
        <v>727</v>
      </c>
      <c r="L333">
        <v>2419.6</v>
      </c>
    </row>
    <row r="334" spans="1:15">
      <c r="A334" s="1">
        <v>45097</v>
      </c>
      <c r="B334" s="2">
        <v>0.52500000000000002</v>
      </c>
      <c r="D334" t="s">
        <v>31</v>
      </c>
      <c r="H334">
        <v>1.95</v>
      </c>
      <c r="I334">
        <v>70</v>
      </c>
      <c r="L334">
        <v>2419.6</v>
      </c>
      <c r="M334">
        <v>7000</v>
      </c>
    </row>
    <row r="335" spans="1:15">
      <c r="A335" s="1">
        <v>45097</v>
      </c>
      <c r="B335" s="2">
        <v>0.43194444444444446</v>
      </c>
      <c r="D335" t="s">
        <v>22</v>
      </c>
      <c r="H335">
        <v>2.79</v>
      </c>
      <c r="I335">
        <v>1553.1</v>
      </c>
      <c r="L335">
        <v>2419.6</v>
      </c>
      <c r="M335">
        <v>26.9</v>
      </c>
    </row>
    <row r="336" spans="1:15">
      <c r="A336" s="1">
        <v>45097</v>
      </c>
      <c r="B336" s="2">
        <v>0.45208333333333334</v>
      </c>
      <c r="D336" t="s">
        <v>26</v>
      </c>
      <c r="H336">
        <v>1.34</v>
      </c>
      <c r="I336">
        <v>920.8</v>
      </c>
      <c r="L336">
        <v>2419.6</v>
      </c>
      <c r="M336">
        <v>9.2200000000000006</v>
      </c>
    </row>
    <row r="337" spans="1:13">
      <c r="A337" s="1">
        <v>45104</v>
      </c>
      <c r="B337" s="2">
        <v>0.32291666666666669</v>
      </c>
      <c r="D337" t="s">
        <v>17</v>
      </c>
      <c r="H337">
        <v>15.42</v>
      </c>
      <c r="I337">
        <v>260.3</v>
      </c>
      <c r="M337">
        <v>20.2</v>
      </c>
    </row>
    <row r="338" spans="1:13">
      <c r="A338" s="1">
        <v>45104</v>
      </c>
      <c r="B338" s="2">
        <v>0.36458333333333331</v>
      </c>
      <c r="D338" t="s">
        <v>19</v>
      </c>
      <c r="H338">
        <v>11.73</v>
      </c>
      <c r="I338">
        <v>93.3</v>
      </c>
      <c r="M338">
        <v>157.5</v>
      </c>
    </row>
    <row r="339" spans="1:13">
      <c r="A339" s="1">
        <v>45104</v>
      </c>
      <c r="B339" s="2">
        <v>0.375</v>
      </c>
      <c r="D339" t="s">
        <v>26</v>
      </c>
      <c r="H339">
        <v>2.81</v>
      </c>
      <c r="I339">
        <v>980.4</v>
      </c>
      <c r="M339">
        <v>5.52</v>
      </c>
    </row>
    <row r="340" spans="1:13">
      <c r="A340" s="1">
        <v>45104</v>
      </c>
      <c r="B340" s="2">
        <v>0.375</v>
      </c>
      <c r="D340" t="s">
        <v>31</v>
      </c>
      <c r="H340">
        <v>6.38</v>
      </c>
      <c r="I340">
        <v>117.8</v>
      </c>
      <c r="M340">
        <v>17400</v>
      </c>
    </row>
    <row r="341" spans="1:13">
      <c r="A341" s="1">
        <v>45104</v>
      </c>
      <c r="B341" s="2">
        <v>0.4375</v>
      </c>
      <c r="D341" t="s">
        <v>14</v>
      </c>
      <c r="H341">
        <v>14.22</v>
      </c>
      <c r="I341">
        <v>142.1</v>
      </c>
    </row>
    <row r="342" spans="1:13">
      <c r="A342" s="1">
        <v>45104</v>
      </c>
      <c r="B342" s="2">
        <v>0.42222222222222222</v>
      </c>
      <c r="D342" t="s">
        <v>21</v>
      </c>
      <c r="H342">
        <v>3.59</v>
      </c>
      <c r="I342">
        <v>167</v>
      </c>
      <c r="M342">
        <v>5.31</v>
      </c>
    </row>
    <row r="343" spans="1:13">
      <c r="A343" s="1">
        <v>45104</v>
      </c>
      <c r="B343" s="2">
        <v>0.42708333333333331</v>
      </c>
      <c r="D343" t="s">
        <v>22</v>
      </c>
      <c r="H343">
        <v>1.93</v>
      </c>
      <c r="I343">
        <v>292.39999999999998</v>
      </c>
      <c r="M343">
        <v>5.31</v>
      </c>
    </row>
    <row r="344" spans="1:13">
      <c r="A344" s="1">
        <v>45104</v>
      </c>
      <c r="B344" s="2">
        <v>0.42083333333333334</v>
      </c>
      <c r="D344" t="s">
        <v>16</v>
      </c>
      <c r="H344">
        <v>9.23</v>
      </c>
      <c r="I344">
        <v>83.9</v>
      </c>
      <c r="M344">
        <v>83.7</v>
      </c>
    </row>
    <row r="345" spans="1:13">
      <c r="A345" s="1">
        <v>45118</v>
      </c>
      <c r="B345" s="10">
        <v>0.49791666666666662</v>
      </c>
      <c r="D345" t="s">
        <v>23</v>
      </c>
      <c r="I345">
        <v>113.7</v>
      </c>
      <c r="M345">
        <v>37.5</v>
      </c>
    </row>
    <row r="346" spans="1:13">
      <c r="A346" s="1">
        <v>45118</v>
      </c>
      <c r="B346" s="2">
        <v>0.33611111111111108</v>
      </c>
      <c r="D346" t="s">
        <v>16</v>
      </c>
      <c r="E346">
        <v>20.5</v>
      </c>
      <c r="F346">
        <v>19.3</v>
      </c>
      <c r="H346">
        <f>(E346+F346)/2</f>
        <v>19.899999999999999</v>
      </c>
      <c r="I346">
        <v>79.8</v>
      </c>
      <c r="M346">
        <v>178</v>
      </c>
    </row>
    <row r="347" spans="1:13">
      <c r="A347" s="1">
        <v>45118</v>
      </c>
      <c r="B347" s="2">
        <v>0.3576388888888889</v>
      </c>
      <c r="D347" t="s">
        <v>19</v>
      </c>
      <c r="E347">
        <v>17.43</v>
      </c>
      <c r="F347">
        <v>15.76</v>
      </c>
      <c r="H347">
        <f t="shared" ref="H347:H353" si="6">(E347+F347)/2</f>
        <v>16.594999999999999</v>
      </c>
      <c r="I347">
        <v>71.7</v>
      </c>
      <c r="M347">
        <v>346</v>
      </c>
    </row>
    <row r="348" spans="1:13">
      <c r="A348" s="1">
        <v>45118</v>
      </c>
      <c r="B348" s="2">
        <v>0.38125000000000003</v>
      </c>
      <c r="D348" t="s">
        <v>26</v>
      </c>
      <c r="E348">
        <v>26.1</v>
      </c>
      <c r="F348">
        <v>21.3</v>
      </c>
      <c r="H348">
        <f t="shared" si="6"/>
        <v>23.700000000000003</v>
      </c>
      <c r="I348">
        <v>648.79999999999995</v>
      </c>
      <c r="M348">
        <v>8.51</v>
      </c>
    </row>
    <row r="349" spans="1:13">
      <c r="A349" s="1">
        <v>45118</v>
      </c>
      <c r="B349" s="2">
        <v>0.44097222222222227</v>
      </c>
      <c r="D349" t="s">
        <v>22</v>
      </c>
      <c r="I349">
        <v>275.5</v>
      </c>
      <c r="M349">
        <v>10.9</v>
      </c>
    </row>
    <row r="350" spans="1:13">
      <c r="A350" s="1">
        <v>45118</v>
      </c>
      <c r="B350" s="2">
        <v>0.39930555555555558</v>
      </c>
      <c r="D350" t="s">
        <v>21</v>
      </c>
      <c r="E350">
        <v>3.64</v>
      </c>
      <c r="F350">
        <v>3</v>
      </c>
      <c r="H350">
        <f t="shared" si="6"/>
        <v>3.3200000000000003</v>
      </c>
      <c r="I350">
        <v>260.3</v>
      </c>
      <c r="M350">
        <v>10.9</v>
      </c>
    </row>
    <row r="351" spans="1:13">
      <c r="A351" s="1">
        <v>45118</v>
      </c>
      <c r="B351" s="2">
        <v>0.36041666666666666</v>
      </c>
      <c r="D351" t="s">
        <v>17</v>
      </c>
      <c r="E351">
        <v>10.8</v>
      </c>
      <c r="F351">
        <v>12.06</v>
      </c>
      <c r="H351">
        <f t="shared" si="6"/>
        <v>11.43</v>
      </c>
      <c r="I351">
        <v>98.5</v>
      </c>
      <c r="M351">
        <v>31.3</v>
      </c>
    </row>
    <row r="352" spans="1:13">
      <c r="A352" s="1">
        <v>45118</v>
      </c>
      <c r="B352" s="2">
        <v>0.48958333333333331</v>
      </c>
      <c r="D352" t="s">
        <v>14</v>
      </c>
      <c r="E352">
        <v>20.5</v>
      </c>
      <c r="F352">
        <v>19.3</v>
      </c>
      <c r="H352">
        <f t="shared" si="6"/>
        <v>19.899999999999999</v>
      </c>
      <c r="I352">
        <v>101.7</v>
      </c>
    </row>
    <row r="353" spans="1:13">
      <c r="A353" s="1">
        <v>45117</v>
      </c>
      <c r="B353" s="2">
        <v>0.375</v>
      </c>
      <c r="D353" t="s">
        <v>24</v>
      </c>
      <c r="E353">
        <v>9.6199999999999992</v>
      </c>
      <c r="F353">
        <v>7.89</v>
      </c>
      <c r="H353">
        <f t="shared" si="6"/>
        <v>8.754999999999999</v>
      </c>
      <c r="I353">
        <v>93.3</v>
      </c>
      <c r="M353">
        <v>51.1</v>
      </c>
    </row>
    <row r="354" spans="1:13">
      <c r="A354" s="1">
        <v>45117</v>
      </c>
      <c r="B354" s="2">
        <v>0.66666666666666663</v>
      </c>
      <c r="D354" t="s">
        <v>28</v>
      </c>
      <c r="E354">
        <v>6.24</v>
      </c>
      <c r="F354">
        <v>5.47</v>
      </c>
      <c r="H354">
        <f t="shared" ref="H354" si="7">(E354+F354)/2</f>
        <v>5.8550000000000004</v>
      </c>
      <c r="I354">
        <v>105</v>
      </c>
      <c r="M354">
        <v>8.61</v>
      </c>
    </row>
    <row r="355" spans="1:13" ht="15.75">
      <c r="A355" s="1">
        <v>45125</v>
      </c>
      <c r="B355" s="5">
        <v>0.375</v>
      </c>
      <c r="D355" t="s">
        <v>31</v>
      </c>
      <c r="H355" s="4">
        <v>33.299999999999997</v>
      </c>
      <c r="I355">
        <v>488.4</v>
      </c>
      <c r="M355">
        <v>6120</v>
      </c>
    </row>
    <row r="356" spans="1:13" ht="15.75">
      <c r="A356" s="1">
        <v>45125</v>
      </c>
      <c r="B356" s="5">
        <v>0.33958333333333335</v>
      </c>
      <c r="D356" t="s">
        <v>17</v>
      </c>
      <c r="H356" s="4">
        <v>19.600000000000001</v>
      </c>
      <c r="I356">
        <v>135.4</v>
      </c>
      <c r="M356">
        <v>15.1</v>
      </c>
    </row>
    <row r="357" spans="1:13" ht="15.75">
      <c r="A357" s="1">
        <v>45125</v>
      </c>
      <c r="B357" s="5">
        <v>0.37638888888888888</v>
      </c>
      <c r="D357" t="s">
        <v>16</v>
      </c>
      <c r="H357" s="4">
        <v>14.84</v>
      </c>
      <c r="I357">
        <v>43.5</v>
      </c>
      <c r="M357">
        <v>125</v>
      </c>
    </row>
    <row r="358" spans="1:13" ht="15.75">
      <c r="A358" s="1">
        <v>45125</v>
      </c>
      <c r="B358" s="5">
        <v>0.38958333333333334</v>
      </c>
      <c r="D358" t="s">
        <v>21</v>
      </c>
      <c r="H358" s="4">
        <v>4.2699999999999996</v>
      </c>
      <c r="I358">
        <v>157.6</v>
      </c>
      <c r="M358">
        <v>9.1300000000000008</v>
      </c>
    </row>
    <row r="359" spans="1:13" ht="15.75">
      <c r="A359" s="1">
        <v>45125</v>
      </c>
      <c r="B359" s="5">
        <v>0.45</v>
      </c>
      <c r="D359" t="s">
        <v>14</v>
      </c>
      <c r="H359" s="4">
        <v>11.33</v>
      </c>
      <c r="I359">
        <v>59.8</v>
      </c>
    </row>
    <row r="360" spans="1:13" ht="15.75">
      <c r="A360" s="1">
        <v>45125</v>
      </c>
      <c r="B360" s="5">
        <v>0.375</v>
      </c>
      <c r="D360" t="s">
        <v>28</v>
      </c>
      <c r="H360" s="4">
        <v>5.71</v>
      </c>
      <c r="I360">
        <v>88.8</v>
      </c>
      <c r="M360">
        <v>4.2699999999999996</v>
      </c>
    </row>
    <row r="361" spans="1:13">
      <c r="A361" s="1">
        <v>45132</v>
      </c>
      <c r="B361" s="2">
        <v>0.40347222222222223</v>
      </c>
      <c r="D361" t="s">
        <v>26</v>
      </c>
      <c r="H361">
        <v>10.68</v>
      </c>
      <c r="I361">
        <v>298.7</v>
      </c>
      <c r="M361">
        <v>10.4</v>
      </c>
    </row>
    <row r="362" spans="1:13">
      <c r="A362" s="1">
        <v>45132</v>
      </c>
      <c r="B362" s="2">
        <v>0.41666666666666669</v>
      </c>
      <c r="D362" t="s">
        <v>14</v>
      </c>
      <c r="H362">
        <v>7.73</v>
      </c>
      <c r="I362">
        <v>65.099999999999994</v>
      </c>
    </row>
    <row r="363" spans="1:13">
      <c r="A363" s="1">
        <v>45132</v>
      </c>
      <c r="B363" s="2">
        <v>0.375</v>
      </c>
      <c r="D363" t="s">
        <v>16</v>
      </c>
      <c r="H363">
        <v>7.81</v>
      </c>
      <c r="I363">
        <v>143.9</v>
      </c>
      <c r="M363">
        <v>362</v>
      </c>
    </row>
    <row r="364" spans="1:13">
      <c r="A364" s="1">
        <v>45132</v>
      </c>
      <c r="B364" s="2">
        <v>0.39583333333333331</v>
      </c>
      <c r="D364" t="s">
        <v>19</v>
      </c>
      <c r="I364">
        <v>770.1</v>
      </c>
      <c r="M364">
        <v>550</v>
      </c>
    </row>
    <row r="365" spans="1:13">
      <c r="A365" s="1">
        <v>45132</v>
      </c>
      <c r="B365" s="2">
        <v>0.33333333333333331</v>
      </c>
      <c r="D365" t="s">
        <v>28</v>
      </c>
      <c r="I365">
        <v>111.2</v>
      </c>
      <c r="M365">
        <v>11.4</v>
      </c>
    </row>
    <row r="366" spans="1:13">
      <c r="A366" s="1">
        <v>45132</v>
      </c>
      <c r="B366" s="2">
        <v>0.35416666666666669</v>
      </c>
      <c r="D366" t="s">
        <v>17</v>
      </c>
      <c r="I366">
        <v>137.4</v>
      </c>
      <c r="M366">
        <v>96.9</v>
      </c>
    </row>
    <row r="367" spans="1:13">
      <c r="A367" s="1">
        <v>45139</v>
      </c>
      <c r="B367" s="2">
        <v>0.34027777777777773</v>
      </c>
      <c r="D367" t="s">
        <v>19</v>
      </c>
      <c r="H367">
        <v>7.62</v>
      </c>
      <c r="I367">
        <v>52</v>
      </c>
      <c r="M367">
        <v>213</v>
      </c>
    </row>
    <row r="368" spans="1:13">
      <c r="A368" s="1">
        <v>45139</v>
      </c>
      <c r="B368" s="2">
        <v>0.4291666666666667</v>
      </c>
      <c r="D368" t="s">
        <v>14</v>
      </c>
      <c r="H368">
        <v>7.51</v>
      </c>
      <c r="I368">
        <v>40.5</v>
      </c>
    </row>
    <row r="369" spans="1:13">
      <c r="A369" s="1">
        <v>45139</v>
      </c>
      <c r="B369" s="2">
        <v>0.33194444444444443</v>
      </c>
      <c r="D369" t="s">
        <v>17</v>
      </c>
      <c r="H369">
        <v>8.86</v>
      </c>
      <c r="I369">
        <v>100.8</v>
      </c>
      <c r="M369">
        <v>31.2</v>
      </c>
    </row>
    <row r="370" spans="1:13">
      <c r="A370" s="1">
        <v>45139</v>
      </c>
      <c r="B370" s="2">
        <v>0.375</v>
      </c>
      <c r="D370" t="s">
        <v>28</v>
      </c>
      <c r="H370">
        <v>9.2899999999999991</v>
      </c>
      <c r="I370">
        <v>52.8</v>
      </c>
      <c r="M370">
        <v>17.899999999999999</v>
      </c>
    </row>
    <row r="371" spans="1:13">
      <c r="A371" s="1">
        <v>45139</v>
      </c>
      <c r="B371" s="2">
        <v>0.41319444444444442</v>
      </c>
      <c r="D371" t="s">
        <v>21</v>
      </c>
      <c r="H371">
        <v>8.91</v>
      </c>
      <c r="I371">
        <v>261.3</v>
      </c>
      <c r="M371">
        <v>8.56</v>
      </c>
    </row>
    <row r="372" spans="1:13">
      <c r="A372" s="1">
        <v>45139</v>
      </c>
      <c r="B372" s="10">
        <v>0.46527777777777773</v>
      </c>
      <c r="D372" t="s">
        <v>23</v>
      </c>
      <c r="H372">
        <v>8.27</v>
      </c>
      <c r="I372">
        <v>19.100000000000001</v>
      </c>
      <c r="M372">
        <v>32.299999999999997</v>
      </c>
    </row>
    <row r="373" spans="1:13">
      <c r="A373" s="1">
        <v>45160</v>
      </c>
      <c r="B373" s="2">
        <v>0.33611111111111108</v>
      </c>
      <c r="D373" t="s">
        <v>17</v>
      </c>
      <c r="H373" s="2">
        <v>10.32</v>
      </c>
      <c r="I373">
        <v>125.9</v>
      </c>
      <c r="L373">
        <v>2419.6</v>
      </c>
      <c r="M373">
        <v>42.5</v>
      </c>
    </row>
    <row r="374" spans="1:13">
      <c r="A374" s="1">
        <v>45160</v>
      </c>
      <c r="B374" s="2">
        <v>0.33333333333333331</v>
      </c>
      <c r="D374" t="s">
        <v>14</v>
      </c>
      <c r="H374">
        <v>7.37</v>
      </c>
      <c r="I374">
        <v>11.9</v>
      </c>
      <c r="L374">
        <v>533.5</v>
      </c>
    </row>
    <row r="375" spans="1:13">
      <c r="A375" s="1">
        <v>45160</v>
      </c>
      <c r="B375" s="2">
        <v>0.32013888888888892</v>
      </c>
      <c r="D375" t="s">
        <v>16</v>
      </c>
      <c r="H375">
        <v>12.33</v>
      </c>
      <c r="I375">
        <v>84.2</v>
      </c>
      <c r="L375">
        <v>1011.2</v>
      </c>
      <c r="M375">
        <v>167</v>
      </c>
    </row>
    <row r="376" spans="1:13">
      <c r="A376" s="1">
        <v>45160</v>
      </c>
      <c r="B376" s="2">
        <v>0.3576388888888889</v>
      </c>
      <c r="D376" t="s">
        <v>19</v>
      </c>
      <c r="H376">
        <v>9.91</v>
      </c>
      <c r="I376">
        <v>28.1</v>
      </c>
      <c r="L376">
        <v>2419.6</v>
      </c>
      <c r="M376">
        <v>261</v>
      </c>
    </row>
    <row r="377" spans="1:13">
      <c r="A377" s="1">
        <v>45160</v>
      </c>
      <c r="B377" s="2">
        <v>0.32916666666666666</v>
      </c>
      <c r="D377" t="s">
        <v>22</v>
      </c>
      <c r="H377">
        <v>7.54</v>
      </c>
      <c r="I377">
        <v>238.2</v>
      </c>
      <c r="L377">
        <v>2419.6</v>
      </c>
      <c r="M377">
        <v>10.199999999999999</v>
      </c>
    </row>
    <row r="378" spans="1:13">
      <c r="A378" s="1">
        <v>45160</v>
      </c>
      <c r="B378" s="2">
        <v>0.39027777777777778</v>
      </c>
      <c r="D378" t="s">
        <v>26</v>
      </c>
      <c r="H378">
        <v>4.41</v>
      </c>
      <c r="I378">
        <v>410.6</v>
      </c>
      <c r="L378">
        <v>2419.6</v>
      </c>
      <c r="M378">
        <v>6.94</v>
      </c>
    </row>
    <row r="379" spans="1:13">
      <c r="A379" s="1">
        <v>45160</v>
      </c>
      <c r="B379" s="2">
        <v>0.375</v>
      </c>
      <c r="D379" t="s">
        <v>31</v>
      </c>
      <c r="H379">
        <v>6.03</v>
      </c>
      <c r="I379">
        <v>145.5</v>
      </c>
      <c r="L379">
        <v>2419.6</v>
      </c>
      <c r="M379">
        <v>14700</v>
      </c>
    </row>
    <row r="380" spans="1:13">
      <c r="A380" s="1">
        <v>45160</v>
      </c>
      <c r="B380" s="2">
        <v>0.42152777777777778</v>
      </c>
      <c r="D380" t="s">
        <v>21</v>
      </c>
      <c r="H380">
        <v>2.46</v>
      </c>
      <c r="I380">
        <v>218.7</v>
      </c>
      <c r="L380">
        <v>2419.6</v>
      </c>
      <c r="M380">
        <v>9.6199999999999992</v>
      </c>
    </row>
    <row r="381" spans="1:13">
      <c r="A381" s="1">
        <v>45160</v>
      </c>
      <c r="B381" s="2">
        <v>0.42986111111111108</v>
      </c>
      <c r="D381" t="s">
        <v>24</v>
      </c>
      <c r="H381">
        <v>5.42</v>
      </c>
      <c r="I381">
        <v>74.3</v>
      </c>
      <c r="L381">
        <v>2419.6</v>
      </c>
      <c r="M381">
        <v>27.6</v>
      </c>
    </row>
    <row r="382" spans="1:13">
      <c r="A382" s="1">
        <v>45160</v>
      </c>
      <c r="B382" s="10">
        <v>0.39861111111111108</v>
      </c>
      <c r="D382" t="s">
        <v>23</v>
      </c>
      <c r="H382">
        <v>3.36</v>
      </c>
      <c r="I382">
        <v>128.1</v>
      </c>
      <c r="L382">
        <v>691</v>
      </c>
      <c r="M382">
        <v>26.7</v>
      </c>
    </row>
    <row r="383" spans="1:13">
      <c r="A383" s="1">
        <v>45167</v>
      </c>
      <c r="B383" s="2">
        <v>0.34027777777777773</v>
      </c>
      <c r="D383" t="s">
        <v>17</v>
      </c>
      <c r="E383">
        <v>14.96</v>
      </c>
      <c r="F383">
        <v>15.13</v>
      </c>
      <c r="H383">
        <f t="shared" ref="H383" si="8">(E383+F383)/2</f>
        <v>15.045000000000002</v>
      </c>
      <c r="I383">
        <v>328.2</v>
      </c>
      <c r="M383">
        <v>57.3</v>
      </c>
    </row>
    <row r="384" spans="1:13">
      <c r="A384" s="1">
        <v>45167</v>
      </c>
      <c r="B384" s="2">
        <v>0.28125</v>
      </c>
      <c r="D384" t="s">
        <v>16</v>
      </c>
      <c r="E384">
        <v>23.9</v>
      </c>
      <c r="F384">
        <v>22.2</v>
      </c>
      <c r="H384">
        <f t="shared" ref="H384:H389" si="9">(E384+F384)/2</f>
        <v>23.049999999999997</v>
      </c>
      <c r="I384">
        <v>155.30000000000001</v>
      </c>
      <c r="M384">
        <v>234</v>
      </c>
    </row>
    <row r="385" spans="1:13">
      <c r="A385" s="1">
        <v>45167</v>
      </c>
      <c r="B385" s="2">
        <v>0.3611111111111111</v>
      </c>
      <c r="D385" t="s">
        <v>19</v>
      </c>
      <c r="E385">
        <v>17.489999999999998</v>
      </c>
      <c r="F385">
        <v>17.489999999999998</v>
      </c>
      <c r="H385">
        <f t="shared" si="9"/>
        <v>17.489999999999998</v>
      </c>
      <c r="I385">
        <v>90.8</v>
      </c>
      <c r="M385">
        <v>363</v>
      </c>
    </row>
    <row r="386" spans="1:13">
      <c r="A386" s="1">
        <v>45167</v>
      </c>
      <c r="B386" s="2">
        <v>0.40416666666666662</v>
      </c>
      <c r="D386" t="s">
        <v>22</v>
      </c>
      <c r="E386">
        <v>1.48</v>
      </c>
      <c r="F386">
        <v>1.71</v>
      </c>
      <c r="H386">
        <f t="shared" si="9"/>
        <v>1.595</v>
      </c>
      <c r="I386">
        <v>238.2</v>
      </c>
      <c r="M386">
        <v>6.07</v>
      </c>
    </row>
    <row r="387" spans="1:13">
      <c r="A387" s="1">
        <v>45167</v>
      </c>
      <c r="B387" s="2">
        <v>0.38680555555555557</v>
      </c>
      <c r="D387" t="s">
        <v>26</v>
      </c>
      <c r="E387">
        <v>7.56</v>
      </c>
      <c r="F387">
        <v>5.8</v>
      </c>
      <c r="H387">
        <f t="shared" si="9"/>
        <v>6.68</v>
      </c>
      <c r="I387">
        <v>686.7</v>
      </c>
      <c r="M387">
        <v>5.0199999999999996</v>
      </c>
    </row>
    <row r="388" spans="1:13">
      <c r="A388" s="1">
        <v>45167</v>
      </c>
      <c r="B388" s="2">
        <v>0.38541666666666669</v>
      </c>
      <c r="D388" t="s">
        <v>31</v>
      </c>
      <c r="E388">
        <v>5.41</v>
      </c>
      <c r="F388">
        <v>5.27</v>
      </c>
      <c r="H388">
        <f t="shared" si="9"/>
        <v>5.34</v>
      </c>
      <c r="I388">
        <v>191.8</v>
      </c>
      <c r="M388">
        <v>13950</v>
      </c>
    </row>
    <row r="389" spans="1:13">
      <c r="A389" s="1">
        <v>45167</v>
      </c>
      <c r="B389" s="2">
        <v>0.40069444444444446</v>
      </c>
      <c r="D389" t="s">
        <v>21</v>
      </c>
      <c r="E389">
        <v>2.19</v>
      </c>
      <c r="F389">
        <v>2.0299999999999998</v>
      </c>
      <c r="H389">
        <f t="shared" si="9"/>
        <v>2.11</v>
      </c>
      <c r="I389">
        <v>1986.3</v>
      </c>
      <c r="M389">
        <v>6.07</v>
      </c>
    </row>
    <row r="390" spans="1:13">
      <c r="A390" s="1">
        <v>45167</v>
      </c>
      <c r="B390" s="2">
        <v>0.36458333333333331</v>
      </c>
      <c r="D390" t="s">
        <v>28</v>
      </c>
      <c r="E390">
        <v>6.86</v>
      </c>
      <c r="F390">
        <v>6.21</v>
      </c>
      <c r="H390">
        <f t="shared" ref="H390:H401" si="10">(E390+F390)/2</f>
        <v>6.5350000000000001</v>
      </c>
      <c r="I390">
        <v>98.7</v>
      </c>
      <c r="M390">
        <v>5.87</v>
      </c>
    </row>
    <row r="391" spans="1:13">
      <c r="A391" s="1">
        <v>45174</v>
      </c>
      <c r="B391" s="2">
        <v>0.33402777777777781</v>
      </c>
      <c r="D391" t="s">
        <v>17</v>
      </c>
      <c r="E391">
        <v>10.14</v>
      </c>
      <c r="F391">
        <v>9.64</v>
      </c>
      <c r="H391">
        <f t="shared" si="10"/>
        <v>9.89</v>
      </c>
      <c r="I391">
        <v>119.8</v>
      </c>
      <c r="M391">
        <v>14.6</v>
      </c>
    </row>
    <row r="392" spans="1:13">
      <c r="A392" s="1">
        <v>45174</v>
      </c>
      <c r="B392" s="2">
        <v>0.40347222222222223</v>
      </c>
      <c r="D392" t="s">
        <v>14</v>
      </c>
      <c r="E392">
        <v>14.63</v>
      </c>
      <c r="F392">
        <v>14.1</v>
      </c>
      <c r="H392">
        <f t="shared" si="10"/>
        <v>14.365</v>
      </c>
      <c r="I392">
        <v>125.9</v>
      </c>
    </row>
    <row r="393" spans="1:13">
      <c r="A393" s="1">
        <v>45174</v>
      </c>
      <c r="B393" s="2">
        <v>0.41666666666666669</v>
      </c>
      <c r="D393" t="s">
        <v>22</v>
      </c>
      <c r="E393">
        <v>1.92</v>
      </c>
      <c r="F393">
        <v>2.0499999999999998</v>
      </c>
      <c r="H393">
        <f t="shared" si="10"/>
        <v>1.9849999999999999</v>
      </c>
      <c r="I393">
        <v>235.9</v>
      </c>
      <c r="M393">
        <v>3.82</v>
      </c>
    </row>
    <row r="394" spans="1:13">
      <c r="A394" s="1">
        <v>45174</v>
      </c>
      <c r="B394" s="2">
        <v>0.38194444444444442</v>
      </c>
      <c r="D394" t="s">
        <v>26</v>
      </c>
      <c r="E394">
        <v>3.17</v>
      </c>
      <c r="F394">
        <v>3.34</v>
      </c>
      <c r="H394">
        <f t="shared" si="10"/>
        <v>3.2549999999999999</v>
      </c>
      <c r="I394">
        <v>1299.7</v>
      </c>
      <c r="M394">
        <v>3.55</v>
      </c>
    </row>
    <row r="395" spans="1:13">
      <c r="A395" s="1">
        <v>45174</v>
      </c>
      <c r="B395" s="2">
        <v>0.32291666666666669</v>
      </c>
      <c r="D395" t="s">
        <v>19</v>
      </c>
      <c r="E395">
        <v>12.23</v>
      </c>
      <c r="F395">
        <v>11.6</v>
      </c>
      <c r="H395">
        <f t="shared" si="10"/>
        <v>11.914999999999999</v>
      </c>
      <c r="I395">
        <v>143.9</v>
      </c>
      <c r="M395">
        <v>125.5</v>
      </c>
    </row>
    <row r="396" spans="1:13">
      <c r="A396" s="1">
        <v>45181</v>
      </c>
      <c r="B396" s="2">
        <v>0.34375</v>
      </c>
      <c r="D396" t="s">
        <v>17</v>
      </c>
      <c r="E396">
        <v>10.71</v>
      </c>
      <c r="F396">
        <v>10.76</v>
      </c>
      <c r="H396">
        <f t="shared" si="10"/>
        <v>10.734999999999999</v>
      </c>
      <c r="I396">
        <v>110</v>
      </c>
      <c r="M396">
        <v>7.55</v>
      </c>
    </row>
    <row r="397" spans="1:13">
      <c r="A397" s="1">
        <v>45181</v>
      </c>
      <c r="B397" s="2">
        <v>0.4375</v>
      </c>
      <c r="D397" t="s">
        <v>14</v>
      </c>
      <c r="E397">
        <v>12.14</v>
      </c>
      <c r="F397">
        <v>12.09</v>
      </c>
      <c r="H397">
        <f t="shared" si="10"/>
        <v>12.115</v>
      </c>
      <c r="I397">
        <v>78</v>
      </c>
    </row>
    <row r="398" spans="1:13">
      <c r="A398" s="1">
        <v>45181</v>
      </c>
      <c r="B398" s="2">
        <v>0.36388888888888887</v>
      </c>
      <c r="D398" t="s">
        <v>16</v>
      </c>
      <c r="E398">
        <v>12.47</v>
      </c>
      <c r="F398">
        <v>12.02</v>
      </c>
      <c r="H398">
        <f t="shared" si="10"/>
        <v>12.245000000000001</v>
      </c>
      <c r="I398">
        <v>67</v>
      </c>
      <c r="M398">
        <v>41</v>
      </c>
    </row>
    <row r="399" spans="1:13">
      <c r="A399" s="1">
        <v>45181</v>
      </c>
      <c r="B399" s="2">
        <v>0.38194444444444442</v>
      </c>
      <c r="D399" t="s">
        <v>19</v>
      </c>
      <c r="E399">
        <v>9.0500000000000007</v>
      </c>
      <c r="F399">
        <v>9.2799999999999994</v>
      </c>
      <c r="H399">
        <f t="shared" si="10"/>
        <v>9.1649999999999991</v>
      </c>
      <c r="I399">
        <v>31.2</v>
      </c>
      <c r="M399">
        <v>86.6</v>
      </c>
    </row>
    <row r="400" spans="1:13">
      <c r="A400" s="1">
        <v>45181</v>
      </c>
      <c r="B400" s="2">
        <v>0.41666666666666669</v>
      </c>
      <c r="D400" t="s">
        <v>22</v>
      </c>
      <c r="E400">
        <v>1.77</v>
      </c>
      <c r="F400">
        <v>1.48</v>
      </c>
      <c r="H400">
        <f t="shared" si="10"/>
        <v>1.625</v>
      </c>
      <c r="I400">
        <v>298.7</v>
      </c>
      <c r="M400">
        <v>3.82</v>
      </c>
    </row>
    <row r="401" spans="1:13">
      <c r="A401" s="1">
        <v>45181</v>
      </c>
      <c r="B401" s="2">
        <v>0.36805555555555558</v>
      </c>
      <c r="D401" t="s">
        <v>26</v>
      </c>
      <c r="E401">
        <v>2.61</v>
      </c>
      <c r="F401">
        <v>3.4</v>
      </c>
      <c r="H401">
        <f t="shared" si="10"/>
        <v>3.0049999999999999</v>
      </c>
      <c r="I401">
        <v>816.4</v>
      </c>
      <c r="M401">
        <v>3.99</v>
      </c>
    </row>
    <row r="402" spans="1:13">
      <c r="A402" s="1">
        <v>45181</v>
      </c>
      <c r="B402" s="2">
        <v>0.44236111111111115</v>
      </c>
      <c r="D402" t="s">
        <v>24</v>
      </c>
      <c r="E402">
        <v>3.65</v>
      </c>
      <c r="F402">
        <v>3.58</v>
      </c>
      <c r="H402">
        <f t="shared" ref="H402:H413" si="11">(E402+F402)/2</f>
        <v>3.6150000000000002</v>
      </c>
      <c r="I402">
        <v>27.2</v>
      </c>
      <c r="M402">
        <v>10.199999999999999</v>
      </c>
    </row>
    <row r="403" spans="1:13">
      <c r="A403" s="1">
        <v>45181</v>
      </c>
      <c r="B403" s="10">
        <v>0.44097222222222227</v>
      </c>
      <c r="D403" t="s">
        <v>23</v>
      </c>
      <c r="E403">
        <v>2.09</v>
      </c>
      <c r="F403">
        <v>2.17</v>
      </c>
      <c r="H403">
        <f t="shared" si="11"/>
        <v>2.13</v>
      </c>
      <c r="I403">
        <v>137.4</v>
      </c>
      <c r="M403">
        <v>10.199999999999999</v>
      </c>
    </row>
    <row r="404" spans="1:13">
      <c r="A404" s="1">
        <v>45180</v>
      </c>
      <c r="B404" s="2">
        <v>0.70833333333333337</v>
      </c>
      <c r="D404" t="s">
        <v>28</v>
      </c>
      <c r="E404">
        <v>10.63</v>
      </c>
      <c r="F404">
        <v>8.66</v>
      </c>
      <c r="H404">
        <f t="shared" si="11"/>
        <v>9.6449999999999996</v>
      </c>
      <c r="I404">
        <v>28.8</v>
      </c>
      <c r="M404">
        <v>4.2699999999999996</v>
      </c>
    </row>
    <row r="405" spans="1:13">
      <c r="A405" s="1">
        <v>45453</v>
      </c>
      <c r="B405" s="2">
        <v>0.52083333333333337</v>
      </c>
      <c r="D405" t="s">
        <v>31</v>
      </c>
      <c r="I405">
        <v>161.6</v>
      </c>
      <c r="M405">
        <v>31800</v>
      </c>
    </row>
    <row r="406" spans="1:13">
      <c r="A406" s="1">
        <v>45453</v>
      </c>
      <c r="B406" s="2">
        <v>0.82638888888888884</v>
      </c>
      <c r="D406" t="s">
        <v>28</v>
      </c>
      <c r="E406">
        <v>3.36</v>
      </c>
      <c r="F406">
        <v>4.12</v>
      </c>
      <c r="H406">
        <f t="shared" si="11"/>
        <v>3.74</v>
      </c>
      <c r="I406">
        <v>517.20000000000005</v>
      </c>
      <c r="M406">
        <v>31.5</v>
      </c>
    </row>
    <row r="407" spans="1:13">
      <c r="A407" s="1">
        <v>45454</v>
      </c>
      <c r="B407" s="2">
        <v>0.40416666666666662</v>
      </c>
      <c r="D407" t="s">
        <v>33</v>
      </c>
      <c r="E407">
        <v>3.87</v>
      </c>
      <c r="F407">
        <v>4.2</v>
      </c>
      <c r="H407">
        <f t="shared" si="11"/>
        <v>4.0350000000000001</v>
      </c>
      <c r="I407">
        <f>K407*2</f>
        <v>149.6</v>
      </c>
      <c r="J407">
        <v>2</v>
      </c>
      <c r="K407">
        <v>74.8</v>
      </c>
      <c r="M407">
        <v>211</v>
      </c>
    </row>
    <row r="408" spans="1:13">
      <c r="A408" s="1">
        <v>45454</v>
      </c>
      <c r="B408" s="2">
        <v>0.37291666666666662</v>
      </c>
      <c r="D408" t="s">
        <v>22</v>
      </c>
      <c r="E408">
        <v>2.27</v>
      </c>
      <c r="F408">
        <v>2.6</v>
      </c>
      <c r="H408">
        <f t="shared" si="11"/>
        <v>2.4350000000000001</v>
      </c>
      <c r="I408">
        <v>461.1</v>
      </c>
      <c r="M408">
        <v>9.68</v>
      </c>
    </row>
    <row r="409" spans="1:13">
      <c r="A409" s="1">
        <v>45454</v>
      </c>
      <c r="B409" s="2">
        <v>0.42222222222222222</v>
      </c>
      <c r="D409" t="s">
        <v>26</v>
      </c>
      <c r="E409">
        <v>1.07</v>
      </c>
      <c r="F409">
        <v>1.49</v>
      </c>
      <c r="H409">
        <f t="shared" si="11"/>
        <v>1.28</v>
      </c>
      <c r="I409">
        <v>193.5</v>
      </c>
      <c r="M409">
        <v>5.98</v>
      </c>
    </row>
    <row r="410" spans="1:13">
      <c r="A410" s="1">
        <v>45454</v>
      </c>
      <c r="B410" s="2">
        <v>0.39444444444444443</v>
      </c>
      <c r="D410" t="s">
        <v>21</v>
      </c>
      <c r="E410">
        <v>3.03</v>
      </c>
      <c r="F410">
        <v>1.97</v>
      </c>
      <c r="H410">
        <f t="shared" si="11"/>
        <v>2.5</v>
      </c>
      <c r="I410">
        <v>1046.2</v>
      </c>
      <c r="M410">
        <v>9.68</v>
      </c>
    </row>
    <row r="411" spans="1:13">
      <c r="A411" s="1">
        <v>45454</v>
      </c>
      <c r="B411" s="2">
        <v>0.375</v>
      </c>
      <c r="D411" t="s">
        <v>19</v>
      </c>
      <c r="E411">
        <v>6.04</v>
      </c>
      <c r="F411">
        <v>4.97</v>
      </c>
      <c r="H411">
        <f t="shared" si="11"/>
        <v>5.5049999999999999</v>
      </c>
      <c r="I411">
        <v>35.5</v>
      </c>
      <c r="M411">
        <v>403</v>
      </c>
    </row>
    <row r="412" spans="1:13">
      <c r="A412" s="1">
        <v>45454</v>
      </c>
      <c r="B412" s="2">
        <v>0.47291666666666665</v>
      </c>
      <c r="D412" t="s">
        <v>17</v>
      </c>
      <c r="E412">
        <v>3.09</v>
      </c>
      <c r="F412">
        <v>4.53</v>
      </c>
      <c r="H412">
        <f t="shared" si="11"/>
        <v>3.81</v>
      </c>
      <c r="I412">
        <f>K412*J412</f>
        <v>78.2</v>
      </c>
      <c r="J412">
        <v>2</v>
      </c>
      <c r="K412">
        <v>39.1</v>
      </c>
      <c r="M412">
        <v>60.9</v>
      </c>
    </row>
    <row r="413" spans="1:13">
      <c r="A413" s="1">
        <v>45454</v>
      </c>
      <c r="B413" s="2">
        <v>0.5</v>
      </c>
      <c r="C413">
        <v>1</v>
      </c>
      <c r="D413" t="s">
        <v>18</v>
      </c>
      <c r="E413">
        <v>4.57</v>
      </c>
      <c r="F413">
        <v>4.4000000000000004</v>
      </c>
      <c r="H413">
        <f t="shared" si="11"/>
        <v>4.4850000000000003</v>
      </c>
      <c r="I413">
        <v>22.1</v>
      </c>
      <c r="M413">
        <v>203</v>
      </c>
    </row>
    <row r="414" spans="1:13">
      <c r="A414" s="1">
        <v>45454</v>
      </c>
      <c r="B414" s="10">
        <v>0.50763888888888886</v>
      </c>
      <c r="D414" t="s">
        <v>23</v>
      </c>
      <c r="I414">
        <v>51.2</v>
      </c>
      <c r="M414">
        <v>35.299999999999997</v>
      </c>
    </row>
    <row r="415" spans="1:13">
      <c r="A415" s="1">
        <v>45454</v>
      </c>
      <c r="B415" s="2">
        <v>0.74722222222222223</v>
      </c>
      <c r="D415" t="s">
        <v>34</v>
      </c>
      <c r="I415">
        <v>29.5</v>
      </c>
      <c r="M415">
        <v>64</v>
      </c>
    </row>
    <row r="416" spans="1:13">
      <c r="A416" s="1">
        <v>45455</v>
      </c>
      <c r="B416" s="2">
        <v>0.37986111111111115</v>
      </c>
      <c r="D416" t="s">
        <v>24</v>
      </c>
      <c r="I416">
        <v>111.9</v>
      </c>
      <c r="M416">
        <v>35.299999999999997</v>
      </c>
    </row>
    <row r="417" spans="1:15">
      <c r="A417" s="1">
        <v>45460</v>
      </c>
      <c r="B417" s="2">
        <v>0.38194444444444442</v>
      </c>
      <c r="D417" t="s">
        <v>21</v>
      </c>
      <c r="I417">
        <v>1413.6</v>
      </c>
      <c r="M417">
        <v>6.55</v>
      </c>
    </row>
    <row r="418" spans="1:15">
      <c r="A418" s="1">
        <v>45460</v>
      </c>
      <c r="B418" s="2">
        <v>0.49791666666666662</v>
      </c>
      <c r="D418" t="s">
        <v>26</v>
      </c>
      <c r="I418">
        <v>287.8</v>
      </c>
      <c r="M418">
        <v>6.03</v>
      </c>
    </row>
    <row r="419" spans="1:15">
      <c r="A419" s="1">
        <v>45460</v>
      </c>
      <c r="B419" s="2">
        <v>0.53125</v>
      </c>
      <c r="D419" t="s">
        <v>31</v>
      </c>
      <c r="I419">
        <v>517.20000000000005</v>
      </c>
      <c r="M419">
        <v>14700</v>
      </c>
    </row>
    <row r="420" spans="1:15">
      <c r="A420" s="1">
        <v>45461</v>
      </c>
      <c r="B420" s="2">
        <v>0.4069444444444445</v>
      </c>
      <c r="D420" t="s">
        <v>16</v>
      </c>
      <c r="E420">
        <v>30.3</v>
      </c>
      <c r="F420">
        <v>54.5</v>
      </c>
      <c r="H420">
        <f t="shared" ref="H420" si="12">(E420+F420)/2</f>
        <v>42.4</v>
      </c>
      <c r="I420">
        <v>72.7</v>
      </c>
      <c r="M420">
        <v>134</v>
      </c>
    </row>
    <row r="421" spans="1:15">
      <c r="A421" s="1">
        <v>45461</v>
      </c>
      <c r="B421" s="2">
        <v>0.40625</v>
      </c>
      <c r="D421" t="s">
        <v>33</v>
      </c>
      <c r="E421">
        <v>6.88</v>
      </c>
      <c r="I421">
        <f>K421*J421</f>
        <v>197.4</v>
      </c>
      <c r="J421">
        <v>2</v>
      </c>
      <c r="K421">
        <v>98.7</v>
      </c>
      <c r="M421">
        <v>134</v>
      </c>
    </row>
    <row r="422" spans="1:15">
      <c r="A422" s="1">
        <v>45461</v>
      </c>
      <c r="B422" s="2">
        <v>0.3743055555555555</v>
      </c>
      <c r="D422" t="s">
        <v>22</v>
      </c>
      <c r="E422">
        <v>2.36</v>
      </c>
      <c r="F422">
        <v>3.21</v>
      </c>
      <c r="H422">
        <f t="shared" ref="H422:H424" si="13">(E422+F422)/2</f>
        <v>2.7850000000000001</v>
      </c>
      <c r="I422">
        <v>298.7</v>
      </c>
      <c r="M422">
        <v>5.7</v>
      </c>
    </row>
    <row r="423" spans="1:15">
      <c r="A423" s="1">
        <v>45461</v>
      </c>
      <c r="B423" s="2">
        <v>0.35416666666666669</v>
      </c>
      <c r="D423" t="s">
        <v>19</v>
      </c>
      <c r="E423">
        <v>6.5</v>
      </c>
      <c r="F423">
        <v>5.37</v>
      </c>
      <c r="H423">
        <f t="shared" si="13"/>
        <v>5.9350000000000005</v>
      </c>
      <c r="I423">
        <v>71.7</v>
      </c>
      <c r="M423">
        <v>263</v>
      </c>
    </row>
    <row r="424" spans="1:15">
      <c r="A424" s="1">
        <v>45461</v>
      </c>
      <c r="B424" s="2">
        <v>0.4861111111111111</v>
      </c>
      <c r="D424" t="s">
        <v>17</v>
      </c>
      <c r="E424">
        <v>14.07</v>
      </c>
      <c r="F424">
        <v>25.2</v>
      </c>
      <c r="H424">
        <f t="shared" si="13"/>
        <v>19.634999999999998</v>
      </c>
      <c r="I424">
        <v>78.8</v>
      </c>
      <c r="M424">
        <v>33.700000000000003</v>
      </c>
    </row>
    <row r="425" spans="1:15">
      <c r="A425" s="1">
        <v>45462</v>
      </c>
      <c r="B425" s="2">
        <v>0.38194444444444442</v>
      </c>
      <c r="D425" t="s">
        <v>24</v>
      </c>
      <c r="E425">
        <v>6.64</v>
      </c>
      <c r="F425">
        <v>7.69</v>
      </c>
      <c r="G425">
        <v>6.87</v>
      </c>
      <c r="H425" s="11">
        <f>AVERAGE(E425:G425)</f>
        <v>7.0666666666666664</v>
      </c>
      <c r="I425">
        <v>290.89999999999998</v>
      </c>
      <c r="M425">
        <v>28.5</v>
      </c>
    </row>
    <row r="426" spans="1:15">
      <c r="A426" s="1">
        <v>45461</v>
      </c>
      <c r="B426" s="2">
        <v>0.78194444444444444</v>
      </c>
      <c r="D426" t="s">
        <v>34</v>
      </c>
      <c r="E426">
        <f>3.42*2</f>
        <v>6.84</v>
      </c>
      <c r="F426">
        <f>4.82*2</f>
        <v>9.64</v>
      </c>
      <c r="H426">
        <f t="shared" ref="H426" si="14">(E426+F426)/2</f>
        <v>8.24</v>
      </c>
      <c r="I426">
        <v>16.600000000000001</v>
      </c>
      <c r="M426">
        <v>35.5</v>
      </c>
    </row>
    <row r="427" spans="1:15">
      <c r="A427" s="1">
        <v>45467</v>
      </c>
      <c r="B427" s="10">
        <v>0.44791666666666669</v>
      </c>
      <c r="D427" t="s">
        <v>31</v>
      </c>
      <c r="I427">
        <v>137.6</v>
      </c>
      <c r="M427">
        <v>7285</v>
      </c>
    </row>
    <row r="428" spans="1:15">
      <c r="A428" s="1">
        <v>45467</v>
      </c>
      <c r="B428" s="2">
        <v>0.47222222222222227</v>
      </c>
      <c r="D428" t="s">
        <v>26</v>
      </c>
      <c r="I428">
        <f>K428*J428</f>
        <v>1732.8</v>
      </c>
      <c r="J428">
        <v>2</v>
      </c>
      <c r="K428">
        <v>866.4</v>
      </c>
      <c r="M428">
        <v>4.24</v>
      </c>
    </row>
    <row r="429" spans="1:15">
      <c r="A429" s="1">
        <v>45467</v>
      </c>
      <c r="B429" s="2">
        <v>0.3888888888888889</v>
      </c>
      <c r="D429" t="s">
        <v>21</v>
      </c>
      <c r="I429" t="s">
        <v>35</v>
      </c>
      <c r="M429">
        <v>11.5</v>
      </c>
    </row>
    <row r="430" spans="1:15">
      <c r="A430" s="1">
        <v>45467</v>
      </c>
      <c r="B430" s="2">
        <v>0.75</v>
      </c>
      <c r="D430" t="s">
        <v>28</v>
      </c>
      <c r="E430">
        <v>2.68</v>
      </c>
      <c r="F430">
        <v>2.92</v>
      </c>
      <c r="G430">
        <v>2.73</v>
      </c>
      <c r="H430" s="11">
        <f t="shared" ref="H430:H498" si="15">+AVERAGE(E430:G430)</f>
        <v>2.7766666666666668</v>
      </c>
      <c r="I430">
        <v>33.200000000000003</v>
      </c>
      <c r="M430">
        <v>9.2799999999999994</v>
      </c>
    </row>
    <row r="431" spans="1:15">
      <c r="A431" s="1">
        <v>45468</v>
      </c>
      <c r="B431" s="2">
        <v>0.375</v>
      </c>
      <c r="D431" t="s">
        <v>22</v>
      </c>
      <c r="E431">
        <v>2.08</v>
      </c>
      <c r="F431">
        <v>4.1500000000000004</v>
      </c>
      <c r="G431">
        <v>2.99</v>
      </c>
      <c r="H431" s="11">
        <f t="shared" si="15"/>
        <v>3.0733333333333337</v>
      </c>
      <c r="I431">
        <v>82.4</v>
      </c>
      <c r="M431">
        <v>6.55</v>
      </c>
    </row>
    <row r="432" spans="1:15">
      <c r="A432" s="15">
        <v>45468</v>
      </c>
      <c r="B432" s="16">
        <v>0.35416666666666669</v>
      </c>
      <c r="C432" s="17"/>
      <c r="D432" s="17" t="s">
        <v>19</v>
      </c>
      <c r="E432" s="17">
        <v>7.39</v>
      </c>
      <c r="F432" s="17">
        <v>6.19</v>
      </c>
      <c r="G432" s="17">
        <v>7.26</v>
      </c>
      <c r="H432" s="18">
        <f t="shared" si="15"/>
        <v>6.9466666666666663</v>
      </c>
      <c r="I432" s="17">
        <v>42.8</v>
      </c>
      <c r="J432" s="17"/>
      <c r="K432" s="17"/>
      <c r="L432" s="17"/>
      <c r="M432" s="17">
        <v>200</v>
      </c>
      <c r="N432" s="17"/>
      <c r="O432" s="17" t="s">
        <v>36</v>
      </c>
    </row>
    <row r="433" spans="1:15">
      <c r="A433" s="15">
        <v>45468</v>
      </c>
      <c r="B433" s="16">
        <v>0.35416666666666669</v>
      </c>
      <c r="C433" s="17"/>
      <c r="D433" s="17" t="s">
        <v>19</v>
      </c>
      <c r="E433" s="17">
        <v>7.39</v>
      </c>
      <c r="F433" s="17">
        <v>6.19</v>
      </c>
      <c r="G433" s="17">
        <v>7.26</v>
      </c>
      <c r="H433" s="18">
        <f t="shared" si="15"/>
        <v>6.9466666666666663</v>
      </c>
      <c r="I433" s="17">
        <v>56</v>
      </c>
      <c r="J433" s="17"/>
      <c r="K433" s="17"/>
      <c r="L433" s="17"/>
      <c r="M433" s="17">
        <v>200</v>
      </c>
      <c r="N433" s="17"/>
      <c r="O433" s="17" t="s">
        <v>37</v>
      </c>
    </row>
    <row r="434" spans="1:15">
      <c r="A434" s="1">
        <v>45468</v>
      </c>
      <c r="B434" s="2">
        <v>0.42569444444444443</v>
      </c>
      <c r="D434" t="s">
        <v>16</v>
      </c>
      <c r="E434">
        <v>15.84</v>
      </c>
      <c r="F434">
        <v>11.06</v>
      </c>
      <c r="G434">
        <v>16.21</v>
      </c>
      <c r="H434" s="11">
        <f t="shared" si="15"/>
        <v>14.37</v>
      </c>
      <c r="I434">
        <v>156.5</v>
      </c>
      <c r="M434">
        <v>83</v>
      </c>
    </row>
    <row r="435" spans="1:15">
      <c r="A435" s="1">
        <v>45468</v>
      </c>
      <c r="B435" s="2">
        <v>0.3979166666666667</v>
      </c>
      <c r="D435" t="s">
        <v>33</v>
      </c>
      <c r="E435">
        <v>6.59</v>
      </c>
      <c r="F435">
        <v>7.31</v>
      </c>
      <c r="G435">
        <v>5.59</v>
      </c>
      <c r="H435" s="11">
        <f t="shared" si="15"/>
        <v>6.4966666666666661</v>
      </c>
      <c r="I435">
        <v>290.89999999999998</v>
      </c>
      <c r="M435">
        <v>85.6</v>
      </c>
    </row>
    <row r="436" spans="1:15">
      <c r="A436" s="1">
        <v>45468</v>
      </c>
      <c r="B436" s="2">
        <v>0.46875</v>
      </c>
      <c r="C436">
        <v>1</v>
      </c>
      <c r="D436" t="s">
        <v>18</v>
      </c>
      <c r="E436">
        <v>10.37</v>
      </c>
      <c r="F436">
        <v>10.25</v>
      </c>
      <c r="G436">
        <v>10.96</v>
      </c>
      <c r="H436" s="11">
        <f t="shared" si="15"/>
        <v>10.526666666666666</v>
      </c>
      <c r="I436">
        <v>275.5</v>
      </c>
      <c r="M436">
        <v>85.7</v>
      </c>
    </row>
    <row r="437" spans="1:15">
      <c r="A437" s="1">
        <v>45468</v>
      </c>
      <c r="B437" s="2">
        <v>0.48958333333333331</v>
      </c>
      <c r="D437" t="s">
        <v>17</v>
      </c>
      <c r="E437">
        <v>15.91</v>
      </c>
      <c r="F437">
        <v>18.5</v>
      </c>
      <c r="G437">
        <v>14.99</v>
      </c>
      <c r="H437" s="11">
        <f t="shared" si="15"/>
        <v>16.466666666666665</v>
      </c>
      <c r="I437">
        <v>113.7</v>
      </c>
      <c r="M437">
        <v>29.7</v>
      </c>
    </row>
    <row r="438" spans="1:15">
      <c r="A438" s="1">
        <v>45468</v>
      </c>
      <c r="B438" s="10">
        <v>0.47916666666666669</v>
      </c>
      <c r="D438" t="s">
        <v>23</v>
      </c>
      <c r="E438">
        <v>6.55</v>
      </c>
      <c r="F438">
        <v>5.22</v>
      </c>
      <c r="G438">
        <v>5.04</v>
      </c>
      <c r="H438" s="11">
        <f t="shared" si="15"/>
        <v>5.6033333333333326</v>
      </c>
      <c r="I438">
        <v>129.6</v>
      </c>
      <c r="M438">
        <v>36.4</v>
      </c>
    </row>
    <row r="439" spans="1:15">
      <c r="A439" s="1">
        <v>45468</v>
      </c>
      <c r="B439" s="10">
        <v>0.81944444444444453</v>
      </c>
      <c r="D439" t="s">
        <v>34</v>
      </c>
      <c r="E439">
        <v>3.24</v>
      </c>
      <c r="F439">
        <v>2.86</v>
      </c>
      <c r="G439">
        <v>2.85</v>
      </c>
      <c r="H439" s="11">
        <f t="shared" si="15"/>
        <v>2.9833333333333329</v>
      </c>
      <c r="I439">
        <v>12.1</v>
      </c>
      <c r="M439">
        <v>30.8</v>
      </c>
    </row>
    <row r="440" spans="1:15">
      <c r="A440" s="1">
        <v>45469</v>
      </c>
      <c r="B440" s="10">
        <v>0.38194444444444442</v>
      </c>
      <c r="D440" t="s">
        <v>24</v>
      </c>
      <c r="E440">
        <v>6.65</v>
      </c>
      <c r="F440">
        <v>7.19</v>
      </c>
      <c r="G440">
        <v>7.09</v>
      </c>
      <c r="H440" s="11">
        <f t="shared" si="15"/>
        <v>6.9766666666666666</v>
      </c>
      <c r="I440">
        <v>116</v>
      </c>
      <c r="M440">
        <v>28.5</v>
      </c>
    </row>
    <row r="441" spans="1:15">
      <c r="A441" s="1">
        <v>45469</v>
      </c>
      <c r="B441" s="10">
        <v>0.45347222222222222</v>
      </c>
      <c r="D441" t="s">
        <v>26</v>
      </c>
      <c r="I441">
        <v>416</v>
      </c>
      <c r="M441">
        <v>3.55</v>
      </c>
    </row>
    <row r="442" spans="1:15">
      <c r="A442" s="1">
        <v>45474</v>
      </c>
      <c r="B442" s="10">
        <v>0.3611111111111111</v>
      </c>
      <c r="D442" t="s">
        <v>21</v>
      </c>
      <c r="E442">
        <v>2.64</v>
      </c>
      <c r="F442">
        <v>2.63</v>
      </c>
      <c r="G442">
        <v>2.36</v>
      </c>
      <c r="H442" s="11">
        <f t="shared" si="15"/>
        <v>2.543333333333333</v>
      </c>
      <c r="I442">
        <v>261.3</v>
      </c>
      <c r="M442">
        <v>6.55</v>
      </c>
    </row>
    <row r="443" spans="1:15">
      <c r="A443" s="1">
        <v>45474</v>
      </c>
      <c r="B443" s="10">
        <v>0.52430555555555558</v>
      </c>
      <c r="D443" t="s">
        <v>26</v>
      </c>
      <c r="E443">
        <v>1.94</v>
      </c>
      <c r="F443">
        <v>1.26</v>
      </c>
      <c r="G443">
        <v>1.5</v>
      </c>
      <c r="H443" s="11">
        <f t="shared" si="15"/>
        <v>1.5666666666666667</v>
      </c>
      <c r="I443">
        <v>920.8</v>
      </c>
      <c r="M443">
        <v>5.79</v>
      </c>
    </row>
    <row r="444" spans="1:15">
      <c r="A444" s="1">
        <v>45475</v>
      </c>
      <c r="B444" s="10">
        <v>0.36458333333333331</v>
      </c>
      <c r="D444" t="s">
        <v>19</v>
      </c>
      <c r="E444">
        <v>8.16</v>
      </c>
      <c r="F444">
        <v>8.76</v>
      </c>
      <c r="G444">
        <v>7.47</v>
      </c>
      <c r="H444" s="11">
        <f t="shared" si="15"/>
        <v>8.1300000000000008</v>
      </c>
      <c r="I444">
        <v>38.799999999999997</v>
      </c>
      <c r="M444">
        <v>129</v>
      </c>
    </row>
    <row r="445" spans="1:15">
      <c r="A445" s="1">
        <v>45475</v>
      </c>
      <c r="B445" s="10">
        <v>0.3923611111111111</v>
      </c>
      <c r="D445" t="s">
        <v>17</v>
      </c>
      <c r="E445">
        <v>8.8800000000000008</v>
      </c>
      <c r="F445">
        <v>7.65</v>
      </c>
      <c r="G445">
        <v>6.51</v>
      </c>
      <c r="H445" s="11">
        <f t="shared" si="15"/>
        <v>7.68</v>
      </c>
      <c r="I445">
        <v>80.900000000000006</v>
      </c>
      <c r="M445">
        <v>13.5</v>
      </c>
    </row>
    <row r="446" spans="1:15">
      <c r="A446" s="1">
        <v>45475</v>
      </c>
      <c r="B446" s="10">
        <v>0.40277777777777773</v>
      </c>
      <c r="D446" t="s">
        <v>22</v>
      </c>
      <c r="E446">
        <v>1.77</v>
      </c>
      <c r="F446">
        <v>1.1299999999999999</v>
      </c>
      <c r="G446">
        <v>1.0900000000000001</v>
      </c>
      <c r="H446" s="11">
        <f t="shared" si="15"/>
        <v>1.33</v>
      </c>
      <c r="I446">
        <v>137.6</v>
      </c>
      <c r="M446">
        <v>5.31</v>
      </c>
    </row>
    <row r="447" spans="1:15">
      <c r="A447" s="1">
        <v>45475</v>
      </c>
      <c r="B447" s="10">
        <v>0.39444444444444443</v>
      </c>
      <c r="D447" t="s">
        <v>33</v>
      </c>
      <c r="E447">
        <v>3.7</v>
      </c>
      <c r="F447">
        <v>4.8</v>
      </c>
      <c r="G447">
        <v>5.08</v>
      </c>
      <c r="H447" s="11">
        <f t="shared" si="15"/>
        <v>4.5266666666666664</v>
      </c>
      <c r="I447">
        <v>579.4</v>
      </c>
      <c r="M447">
        <v>73</v>
      </c>
    </row>
    <row r="448" spans="1:15">
      <c r="A448" s="1">
        <v>45474</v>
      </c>
      <c r="B448" s="10">
        <v>0.75</v>
      </c>
      <c r="D448" t="s">
        <v>28</v>
      </c>
      <c r="E448">
        <v>2.95</v>
      </c>
      <c r="F448">
        <v>2.64</v>
      </c>
      <c r="G448">
        <v>2.0299999999999998</v>
      </c>
      <c r="H448" s="11">
        <f t="shared" si="15"/>
        <v>2.5399999999999996</v>
      </c>
      <c r="I448">
        <v>21.4</v>
      </c>
      <c r="M448">
        <v>7.99</v>
      </c>
    </row>
    <row r="449" spans="1:13">
      <c r="A449" s="1">
        <v>45475</v>
      </c>
      <c r="B449" s="10">
        <v>0.375</v>
      </c>
      <c r="D449" t="s">
        <v>24</v>
      </c>
      <c r="E449">
        <v>7.17</v>
      </c>
      <c r="F449">
        <v>5.83</v>
      </c>
      <c r="G449">
        <v>8.27</v>
      </c>
      <c r="H449" s="11">
        <f t="shared" si="15"/>
        <v>7.09</v>
      </c>
      <c r="I449">
        <v>118.7</v>
      </c>
      <c r="M449">
        <v>21</v>
      </c>
    </row>
    <row r="450" spans="1:13">
      <c r="A450" s="1">
        <v>45475</v>
      </c>
      <c r="B450" s="10">
        <v>0.48958333333333331</v>
      </c>
      <c r="D450" t="s">
        <v>23</v>
      </c>
      <c r="E450">
        <v>22.8</v>
      </c>
      <c r="F450">
        <v>25.2</v>
      </c>
      <c r="G450">
        <v>25</v>
      </c>
      <c r="H450" s="11">
        <f t="shared" si="15"/>
        <v>24.333333333333332</v>
      </c>
      <c r="I450">
        <v>14.1</v>
      </c>
      <c r="M450">
        <v>21</v>
      </c>
    </row>
    <row r="451" spans="1:13">
      <c r="A451" s="1">
        <v>45475</v>
      </c>
      <c r="B451" s="10">
        <v>0.52777777777777779</v>
      </c>
      <c r="D451" t="s">
        <v>18</v>
      </c>
      <c r="E451">
        <v>10.01</v>
      </c>
      <c r="F451">
        <v>10.01</v>
      </c>
      <c r="G451">
        <v>10.1</v>
      </c>
      <c r="H451" s="11">
        <f t="shared" si="15"/>
        <v>10.039999999999999</v>
      </c>
      <c r="I451">
        <v>12.8</v>
      </c>
      <c r="M451">
        <v>75.599999999999994</v>
      </c>
    </row>
    <row r="452" spans="1:13">
      <c r="A452" s="1">
        <v>45475</v>
      </c>
      <c r="B452" s="10">
        <v>0.55208333333333337</v>
      </c>
      <c r="D452" t="s">
        <v>16</v>
      </c>
      <c r="E452">
        <v>10.79</v>
      </c>
      <c r="F452">
        <v>9.1</v>
      </c>
      <c r="G452">
        <v>12.26</v>
      </c>
      <c r="H452" s="11">
        <f t="shared" si="15"/>
        <v>10.716666666666667</v>
      </c>
      <c r="I452">
        <v>36.4</v>
      </c>
      <c r="M452">
        <v>75.599999999999994</v>
      </c>
    </row>
    <row r="453" spans="1:13">
      <c r="A453" s="1">
        <v>45481</v>
      </c>
      <c r="B453" s="10">
        <v>0.34722222222222227</v>
      </c>
      <c r="D453" t="s">
        <v>21</v>
      </c>
      <c r="E453">
        <v>3.91</v>
      </c>
      <c r="F453">
        <v>4.5199999999999996</v>
      </c>
      <c r="G453">
        <v>5.27</v>
      </c>
      <c r="H453" s="11">
        <f t="shared" si="15"/>
        <v>4.5666666666666664</v>
      </c>
      <c r="I453">
        <v>148.30000000000001</v>
      </c>
      <c r="M453">
        <v>4.1900000000000004</v>
      </c>
    </row>
    <row r="454" spans="1:13">
      <c r="A454" s="1">
        <v>45481</v>
      </c>
      <c r="B454" s="10">
        <v>0.4826388888888889</v>
      </c>
      <c r="D454" t="s">
        <v>26</v>
      </c>
      <c r="E454">
        <v>2.19</v>
      </c>
      <c r="F454">
        <v>1.99</v>
      </c>
      <c r="G454">
        <v>2.2000000000000002</v>
      </c>
      <c r="H454" s="11">
        <f t="shared" si="15"/>
        <v>2.1266666666666665</v>
      </c>
      <c r="I454">
        <v>488.4</v>
      </c>
      <c r="M454">
        <v>3.76</v>
      </c>
    </row>
    <row r="455" spans="1:13">
      <c r="A455" s="1">
        <v>45481</v>
      </c>
      <c r="B455" s="10">
        <v>0.83263888888888893</v>
      </c>
      <c r="D455" t="s">
        <v>28</v>
      </c>
      <c r="E455">
        <v>3.73</v>
      </c>
      <c r="F455">
        <v>3.88</v>
      </c>
      <c r="G455">
        <v>3.54</v>
      </c>
      <c r="H455" s="11">
        <f t="shared" si="15"/>
        <v>3.7166666666666663</v>
      </c>
      <c r="I455">
        <v>59.4</v>
      </c>
      <c r="M455">
        <v>4.63</v>
      </c>
    </row>
    <row r="456" spans="1:13">
      <c r="A456" s="1">
        <v>45481</v>
      </c>
      <c r="B456" s="10">
        <v>0.40902777777777777</v>
      </c>
      <c r="D456" t="s">
        <v>22</v>
      </c>
      <c r="E456">
        <v>2.36</v>
      </c>
      <c r="F456">
        <v>1.84</v>
      </c>
      <c r="G456">
        <v>2.347</v>
      </c>
      <c r="H456" s="11">
        <f t="shared" si="15"/>
        <v>2.1823333333333337</v>
      </c>
      <c r="I456">
        <v>128.1</v>
      </c>
      <c r="M456">
        <v>3.85</v>
      </c>
    </row>
    <row r="457" spans="1:13">
      <c r="A457" s="1">
        <v>45482</v>
      </c>
      <c r="B457" s="10">
        <v>0.38194444444444442</v>
      </c>
      <c r="D457" t="s">
        <v>24</v>
      </c>
      <c r="E457">
        <v>7.41</v>
      </c>
      <c r="F457">
        <v>6.95</v>
      </c>
      <c r="G457">
        <v>7.76</v>
      </c>
      <c r="H457" s="11">
        <f t="shared" si="15"/>
        <v>7.3733333333333322</v>
      </c>
      <c r="I457">
        <v>387.3</v>
      </c>
      <c r="M457">
        <v>14.1</v>
      </c>
    </row>
    <row r="458" spans="1:13">
      <c r="A458" s="1">
        <v>45482</v>
      </c>
      <c r="B458" s="10">
        <v>0.77777777777777779</v>
      </c>
      <c r="D458" t="s">
        <v>34</v>
      </c>
      <c r="E458">
        <v>12.53</v>
      </c>
      <c r="F458">
        <v>13.3</v>
      </c>
      <c r="G458">
        <v>16.440000000000001</v>
      </c>
      <c r="H458" s="11">
        <f t="shared" si="15"/>
        <v>14.089999999999998</v>
      </c>
      <c r="I458">
        <v>48.9</v>
      </c>
      <c r="M458">
        <v>18.600000000000001</v>
      </c>
    </row>
    <row r="459" spans="1:13">
      <c r="A459" s="1">
        <v>45482</v>
      </c>
      <c r="B459" s="10">
        <v>0.35416666666666669</v>
      </c>
      <c r="D459" t="s">
        <v>19</v>
      </c>
      <c r="E459">
        <v>9.33</v>
      </c>
      <c r="F459">
        <v>10.47</v>
      </c>
      <c r="G459">
        <v>10.01</v>
      </c>
      <c r="H459" s="11">
        <f t="shared" si="15"/>
        <v>9.9366666666666674</v>
      </c>
      <c r="I459">
        <v>34.1</v>
      </c>
      <c r="M459">
        <v>88.7</v>
      </c>
    </row>
    <row r="460" spans="1:13">
      <c r="A460" s="1">
        <v>45482</v>
      </c>
      <c r="B460" s="10">
        <v>0.40972222222222227</v>
      </c>
      <c r="D460" t="s">
        <v>33</v>
      </c>
      <c r="E460">
        <v>4.74</v>
      </c>
      <c r="F460">
        <v>4.7699999999999996</v>
      </c>
      <c r="G460">
        <v>4.1900000000000004</v>
      </c>
      <c r="H460" s="11">
        <f t="shared" si="15"/>
        <v>4.5666666666666664</v>
      </c>
      <c r="I460">
        <v>206.4</v>
      </c>
      <c r="M460">
        <v>48.6</v>
      </c>
    </row>
    <row r="461" spans="1:13">
      <c r="A461" s="1">
        <v>45482</v>
      </c>
      <c r="B461" s="10">
        <v>0.43124999999999997</v>
      </c>
      <c r="D461" t="s">
        <v>16</v>
      </c>
      <c r="E461">
        <v>24.7</v>
      </c>
      <c r="F461">
        <v>21.8</v>
      </c>
      <c r="G461">
        <v>24.4</v>
      </c>
      <c r="H461" s="11">
        <f t="shared" si="15"/>
        <v>23.633333333333336</v>
      </c>
      <c r="I461">
        <v>113.7</v>
      </c>
      <c r="M461">
        <v>48.7</v>
      </c>
    </row>
    <row r="462" spans="1:13">
      <c r="A462" s="1">
        <v>45482</v>
      </c>
      <c r="B462" s="10">
        <v>0.4513888888888889</v>
      </c>
      <c r="D462" t="s">
        <v>18</v>
      </c>
      <c r="E462">
        <v>11.07</v>
      </c>
      <c r="F462">
        <v>11.65</v>
      </c>
      <c r="G462">
        <v>11.82</v>
      </c>
      <c r="H462" s="11">
        <f t="shared" si="15"/>
        <v>11.513333333333334</v>
      </c>
      <c r="I462">
        <v>96</v>
      </c>
      <c r="M462">
        <v>46.7</v>
      </c>
    </row>
    <row r="463" spans="1:13">
      <c r="A463" s="1">
        <v>45482</v>
      </c>
      <c r="B463" s="10">
        <v>0.5229166666666667</v>
      </c>
      <c r="D463" t="s">
        <v>23</v>
      </c>
      <c r="E463">
        <v>2.98</v>
      </c>
      <c r="F463">
        <v>2.82</v>
      </c>
      <c r="G463">
        <v>2.84</v>
      </c>
      <c r="H463" s="11">
        <f t="shared" si="15"/>
        <v>2.8800000000000003</v>
      </c>
      <c r="I463">
        <v>28.1</v>
      </c>
      <c r="M463">
        <v>13.5</v>
      </c>
    </row>
    <row r="464" spans="1:13">
      <c r="A464" s="1">
        <v>45482</v>
      </c>
      <c r="B464" s="10">
        <v>0.51388888888888895</v>
      </c>
      <c r="D464" t="s">
        <v>31</v>
      </c>
      <c r="E464">
        <v>13.71</v>
      </c>
      <c r="F464">
        <v>11.41</v>
      </c>
      <c r="G464">
        <v>15.17</v>
      </c>
      <c r="H464" s="11">
        <f t="shared" si="15"/>
        <v>13.43</v>
      </c>
      <c r="I464">
        <v>435.2</v>
      </c>
      <c r="M464">
        <v>12600</v>
      </c>
    </row>
    <row r="465" spans="1:13">
      <c r="A465" s="1">
        <v>45488</v>
      </c>
      <c r="B465" s="10">
        <v>0.36805555555555558</v>
      </c>
      <c r="D465" t="s">
        <v>21</v>
      </c>
      <c r="E465">
        <v>1.25</v>
      </c>
      <c r="F465">
        <v>1.1599999999999999</v>
      </c>
      <c r="G465">
        <v>1.26</v>
      </c>
      <c r="H465" s="11">
        <f t="shared" si="15"/>
        <v>1.2233333333333334</v>
      </c>
      <c r="I465">
        <v>18.5</v>
      </c>
      <c r="M465">
        <v>3.24</v>
      </c>
    </row>
    <row r="466" spans="1:13">
      <c r="A466" s="1">
        <v>45489</v>
      </c>
      <c r="B466" s="10">
        <v>0.38958333333333334</v>
      </c>
      <c r="D466" t="s">
        <v>22</v>
      </c>
      <c r="E466">
        <v>3.26</v>
      </c>
      <c r="F466">
        <v>3.64</v>
      </c>
      <c r="G466">
        <v>3.11</v>
      </c>
      <c r="H466" s="11">
        <f t="shared" si="15"/>
        <v>3.3366666666666664</v>
      </c>
      <c r="I466">
        <v>127.4</v>
      </c>
      <c r="M466">
        <v>2.96</v>
      </c>
    </row>
    <row r="467" spans="1:13">
      <c r="A467" s="1">
        <v>45489</v>
      </c>
      <c r="B467" s="10">
        <v>0.39374999999999999</v>
      </c>
      <c r="D467" t="s">
        <v>18</v>
      </c>
      <c r="E467">
        <v>17.190000000000001</v>
      </c>
      <c r="F467">
        <v>18.13</v>
      </c>
      <c r="G467">
        <v>17.97</v>
      </c>
      <c r="H467" s="11">
        <f t="shared" si="15"/>
        <v>17.763333333333332</v>
      </c>
      <c r="I467">
        <v>88.8</v>
      </c>
      <c r="M467">
        <v>37.299999999999997</v>
      </c>
    </row>
    <row r="468" spans="1:13">
      <c r="A468" s="1">
        <v>45489</v>
      </c>
      <c r="B468" s="10">
        <v>0.36458333333333331</v>
      </c>
      <c r="D468" t="s">
        <v>19</v>
      </c>
      <c r="E468">
        <v>12.04</v>
      </c>
      <c r="F468">
        <v>12.18</v>
      </c>
      <c r="G468">
        <v>11.64</v>
      </c>
      <c r="H468" s="11">
        <f t="shared" si="15"/>
        <v>11.953333333333333</v>
      </c>
      <c r="I468">
        <v>73.3</v>
      </c>
      <c r="M468">
        <v>59.7</v>
      </c>
    </row>
    <row r="469" spans="1:13">
      <c r="A469" s="1">
        <v>45488</v>
      </c>
      <c r="B469" s="10">
        <v>0.75</v>
      </c>
      <c r="D469" t="s">
        <v>28</v>
      </c>
      <c r="E469">
        <v>2.19</v>
      </c>
      <c r="F469">
        <v>1.73</v>
      </c>
      <c r="G469">
        <v>2.48</v>
      </c>
      <c r="H469" s="11">
        <f t="shared" si="15"/>
        <v>2.1333333333333333</v>
      </c>
      <c r="I469">
        <v>16.899999999999999</v>
      </c>
      <c r="M469">
        <v>3.63</v>
      </c>
    </row>
    <row r="470" spans="1:13">
      <c r="A470" s="1">
        <v>45489</v>
      </c>
      <c r="B470" s="10">
        <v>0.36180555555555555</v>
      </c>
      <c r="D470" t="s">
        <v>33</v>
      </c>
      <c r="E470">
        <v>5.19</v>
      </c>
      <c r="F470">
        <v>5.25</v>
      </c>
      <c r="G470">
        <v>5.36</v>
      </c>
      <c r="H470" s="11">
        <f t="shared" si="15"/>
        <v>5.2666666666666666</v>
      </c>
      <c r="I470">
        <v>285.10000000000002</v>
      </c>
      <c r="M470">
        <v>39.1</v>
      </c>
    </row>
    <row r="471" spans="1:13">
      <c r="A471" s="1">
        <v>45489</v>
      </c>
      <c r="B471" s="10">
        <v>0.52430555555555558</v>
      </c>
      <c r="D471" t="s">
        <v>16</v>
      </c>
      <c r="E471">
        <v>11.094999999999999</v>
      </c>
      <c r="F471">
        <v>10.71</v>
      </c>
      <c r="G471">
        <v>10.06</v>
      </c>
      <c r="H471" s="11">
        <f t="shared" si="15"/>
        <v>10.621666666666668</v>
      </c>
      <c r="I471">
        <v>76.7</v>
      </c>
      <c r="M471">
        <v>32.200000000000003</v>
      </c>
    </row>
    <row r="472" spans="1:13">
      <c r="A472" s="1">
        <v>45489</v>
      </c>
      <c r="B472" s="10">
        <v>0.53402777777777777</v>
      </c>
      <c r="D472" t="s">
        <v>26</v>
      </c>
      <c r="E472">
        <v>2.2599999999999998</v>
      </c>
      <c r="F472">
        <v>2.48</v>
      </c>
      <c r="G472">
        <v>2.21</v>
      </c>
      <c r="H472" s="11">
        <f t="shared" si="15"/>
        <v>2.3166666666666669</v>
      </c>
      <c r="I472">
        <v>172.3</v>
      </c>
      <c r="M472">
        <v>2.81</v>
      </c>
    </row>
    <row r="473" spans="1:13">
      <c r="A473" s="1">
        <v>45489</v>
      </c>
      <c r="B473" s="10">
        <v>0.66666666666666663</v>
      </c>
      <c r="D473" t="s">
        <v>38</v>
      </c>
      <c r="E473">
        <v>23.3</v>
      </c>
      <c r="F473">
        <v>22.2</v>
      </c>
      <c r="G473">
        <v>23.5</v>
      </c>
      <c r="H473" s="11">
        <f t="shared" si="15"/>
        <v>23</v>
      </c>
      <c r="I473">
        <v>21.3</v>
      </c>
    </row>
    <row r="474" spans="1:13">
      <c r="A474" s="1">
        <v>45490</v>
      </c>
      <c r="B474" s="10">
        <v>0.3923611111111111</v>
      </c>
      <c r="D474" t="s">
        <v>24</v>
      </c>
      <c r="E474">
        <v>4.09</v>
      </c>
      <c r="F474">
        <v>3.87</v>
      </c>
      <c r="G474">
        <v>3.75</v>
      </c>
      <c r="H474" s="11">
        <f t="shared" si="15"/>
        <v>3.9033333333333338</v>
      </c>
      <c r="I474">
        <v>38.9</v>
      </c>
      <c r="M474">
        <v>10.199999999999999</v>
      </c>
    </row>
    <row r="475" spans="1:13">
      <c r="A475" s="1">
        <v>45488</v>
      </c>
      <c r="D475" t="s">
        <v>31</v>
      </c>
      <c r="E475">
        <v>6.29</v>
      </c>
      <c r="F475">
        <v>10.38</v>
      </c>
      <c r="G475">
        <v>12.93</v>
      </c>
      <c r="H475" s="11">
        <f t="shared" si="15"/>
        <v>9.8666666666666671</v>
      </c>
      <c r="I475">
        <v>686.7</v>
      </c>
    </row>
    <row r="476" spans="1:13">
      <c r="A476" s="1">
        <v>45490</v>
      </c>
      <c r="B476" s="10">
        <v>0.50555555555555554</v>
      </c>
      <c r="D476" t="s">
        <v>23</v>
      </c>
      <c r="E476">
        <v>3.43</v>
      </c>
      <c r="F476">
        <v>2.93</v>
      </c>
      <c r="G476">
        <v>2.89</v>
      </c>
      <c r="H476" s="11">
        <f t="shared" si="15"/>
        <v>3.0833333333333335</v>
      </c>
      <c r="I476">
        <v>18.3</v>
      </c>
      <c r="M476">
        <v>10.7</v>
      </c>
    </row>
    <row r="477" spans="1:13">
      <c r="A477" s="1">
        <v>45490</v>
      </c>
      <c r="B477" s="10">
        <v>0.47361111111111115</v>
      </c>
      <c r="D477" t="s">
        <v>17</v>
      </c>
      <c r="E477">
        <v>10.92</v>
      </c>
      <c r="F477">
        <v>11.03</v>
      </c>
      <c r="G477">
        <v>11.59</v>
      </c>
      <c r="H477" s="11">
        <f t="shared" si="15"/>
        <v>11.18</v>
      </c>
      <c r="I477">
        <v>63.8</v>
      </c>
      <c r="M477">
        <v>5.68</v>
      </c>
    </row>
    <row r="478" spans="1:13">
      <c r="A478" s="1">
        <v>45490</v>
      </c>
      <c r="B478" s="10">
        <v>0.75</v>
      </c>
      <c r="D478" t="s">
        <v>34</v>
      </c>
      <c r="E478">
        <v>2.57</v>
      </c>
      <c r="F478">
        <v>2.66</v>
      </c>
      <c r="G478">
        <v>2.44</v>
      </c>
      <c r="H478" s="11">
        <f t="shared" si="15"/>
        <v>2.5566666666666666</v>
      </c>
      <c r="I478">
        <v>727</v>
      </c>
      <c r="M478">
        <v>17.399999999999999</v>
      </c>
    </row>
    <row r="479" spans="1:13">
      <c r="A479" s="1">
        <v>45495</v>
      </c>
      <c r="B479" s="10">
        <v>0.53680555555555554</v>
      </c>
      <c r="D479" t="s">
        <v>26</v>
      </c>
      <c r="E479">
        <v>1.85</v>
      </c>
      <c r="F479">
        <v>1.82</v>
      </c>
      <c r="G479">
        <v>1.87</v>
      </c>
      <c r="H479" s="11">
        <f t="shared" si="15"/>
        <v>1.8466666666666667</v>
      </c>
      <c r="I479">
        <v>328.2</v>
      </c>
      <c r="M479">
        <v>5.0199999999999996</v>
      </c>
    </row>
    <row r="480" spans="1:13">
      <c r="A480" s="1">
        <v>45495</v>
      </c>
      <c r="B480" s="10">
        <v>0.76041666666666663</v>
      </c>
      <c r="D480" t="s">
        <v>28</v>
      </c>
      <c r="E480">
        <v>7.12</v>
      </c>
      <c r="F480">
        <v>6.49</v>
      </c>
      <c r="G480">
        <v>9.43</v>
      </c>
      <c r="H480" s="11">
        <f t="shared" si="15"/>
        <v>7.68</v>
      </c>
      <c r="I480">
        <v>218.7</v>
      </c>
      <c r="M480">
        <v>10.6</v>
      </c>
    </row>
    <row r="481" spans="1:13">
      <c r="A481" s="1">
        <v>45496</v>
      </c>
      <c r="B481" s="10">
        <v>0.375</v>
      </c>
      <c r="D481" t="s">
        <v>19</v>
      </c>
      <c r="E481">
        <v>23.5</v>
      </c>
      <c r="F481">
        <v>24.1</v>
      </c>
      <c r="G481">
        <v>25.1</v>
      </c>
      <c r="H481" s="11">
        <f t="shared" si="15"/>
        <v>24.233333333333334</v>
      </c>
      <c r="I481">
        <v>313</v>
      </c>
      <c r="M481">
        <v>432</v>
      </c>
    </row>
    <row r="482" spans="1:13">
      <c r="A482" s="1">
        <v>45496</v>
      </c>
      <c r="B482" s="10">
        <v>0.39999999999999997</v>
      </c>
      <c r="D482" t="s">
        <v>16</v>
      </c>
      <c r="E482">
        <v>34.200000000000003</v>
      </c>
      <c r="F482">
        <v>35.5</v>
      </c>
      <c r="G482">
        <v>33.9</v>
      </c>
      <c r="H482" s="11">
        <f t="shared" si="15"/>
        <v>34.533333333333331</v>
      </c>
      <c r="I482">
        <v>770.1</v>
      </c>
      <c r="M482">
        <v>151</v>
      </c>
    </row>
    <row r="483" spans="1:13">
      <c r="A483" s="1">
        <v>45496</v>
      </c>
      <c r="B483" s="10">
        <v>0.38750000000000001</v>
      </c>
      <c r="D483" t="s">
        <v>22</v>
      </c>
      <c r="E483">
        <v>3.28</v>
      </c>
      <c r="F483">
        <v>2.54</v>
      </c>
      <c r="G483">
        <v>2.17</v>
      </c>
      <c r="H483" s="11">
        <f t="shared" si="15"/>
        <v>2.6633333333333336</v>
      </c>
      <c r="I483">
        <v>2419.6</v>
      </c>
      <c r="M483">
        <v>4.55</v>
      </c>
    </row>
    <row r="484" spans="1:13">
      <c r="A484" s="1">
        <v>45495</v>
      </c>
      <c r="D484" t="s">
        <v>31</v>
      </c>
      <c r="E484">
        <v>8.61</v>
      </c>
      <c r="F484">
        <v>10.6</v>
      </c>
      <c r="G484">
        <v>10.06</v>
      </c>
      <c r="H484" s="11">
        <f t="shared" si="15"/>
        <v>9.7566666666666677</v>
      </c>
      <c r="I484">
        <v>547.5</v>
      </c>
    </row>
    <row r="485" spans="1:13">
      <c r="A485" s="1">
        <v>45496</v>
      </c>
      <c r="B485" s="10">
        <v>0.4055555555555555</v>
      </c>
      <c r="D485" t="s">
        <v>21</v>
      </c>
      <c r="E485">
        <v>2.56</v>
      </c>
      <c r="F485">
        <v>3.52</v>
      </c>
      <c r="G485">
        <v>2.58</v>
      </c>
      <c r="H485" s="11">
        <f t="shared" si="15"/>
        <v>2.8866666666666667</v>
      </c>
      <c r="I485">
        <v>387.3</v>
      </c>
      <c r="M485">
        <v>4.55</v>
      </c>
    </row>
    <row r="486" spans="1:13">
      <c r="A486" s="1">
        <v>45496</v>
      </c>
      <c r="B486" s="10">
        <v>0.48472222222222222</v>
      </c>
      <c r="D486" t="s">
        <v>18</v>
      </c>
      <c r="E486">
        <v>15.95</v>
      </c>
      <c r="F486">
        <v>10.99</v>
      </c>
      <c r="G486">
        <v>16.21</v>
      </c>
      <c r="H486" s="11">
        <f t="shared" si="15"/>
        <v>14.383333333333333</v>
      </c>
      <c r="I486">
        <v>325.5</v>
      </c>
      <c r="M486">
        <v>138</v>
      </c>
    </row>
    <row r="487" spans="1:13">
      <c r="A487" s="1">
        <v>45496</v>
      </c>
      <c r="B487" s="10">
        <v>0.42638888888888887</v>
      </c>
      <c r="D487" t="s">
        <v>33</v>
      </c>
      <c r="E487">
        <v>6.17</v>
      </c>
      <c r="F487" s="11">
        <v>6</v>
      </c>
      <c r="G487">
        <v>6.11</v>
      </c>
      <c r="H487" s="11">
        <f t="shared" si="15"/>
        <v>6.0933333333333337</v>
      </c>
      <c r="I487">
        <v>579.4</v>
      </c>
      <c r="M487">
        <v>226</v>
      </c>
    </row>
    <row r="488" spans="1:13">
      <c r="A488" s="1">
        <v>45496</v>
      </c>
      <c r="B488" s="10">
        <v>0.5</v>
      </c>
      <c r="D488" t="s">
        <v>23</v>
      </c>
      <c r="E488">
        <v>19.68</v>
      </c>
      <c r="F488">
        <v>19.5</v>
      </c>
      <c r="G488">
        <v>18.79</v>
      </c>
      <c r="H488" s="11">
        <f t="shared" si="15"/>
        <v>19.323333333333334</v>
      </c>
      <c r="I488">
        <v>1732.9</v>
      </c>
      <c r="M488">
        <v>31.3</v>
      </c>
    </row>
    <row r="489" spans="1:13">
      <c r="A489" s="1">
        <v>45496</v>
      </c>
      <c r="B489" s="10">
        <v>0.5395833333333333</v>
      </c>
      <c r="D489" t="s">
        <v>17</v>
      </c>
      <c r="E489">
        <v>7.12</v>
      </c>
      <c r="F489">
        <v>6.5</v>
      </c>
      <c r="G489">
        <v>7.49</v>
      </c>
      <c r="H489" s="11">
        <f t="shared" si="15"/>
        <v>7.0366666666666662</v>
      </c>
      <c r="I489">
        <v>186</v>
      </c>
      <c r="M489">
        <v>16.8</v>
      </c>
    </row>
    <row r="490" spans="1:13">
      <c r="A490" s="1">
        <v>45496</v>
      </c>
      <c r="B490" s="10">
        <v>0.6381944444444444</v>
      </c>
      <c r="D490" t="s">
        <v>24</v>
      </c>
      <c r="E490">
        <v>2.0299999999999998</v>
      </c>
      <c r="F490">
        <v>1.69</v>
      </c>
      <c r="G490">
        <v>2.25</v>
      </c>
      <c r="H490" s="11">
        <f t="shared" si="15"/>
        <v>1.99</v>
      </c>
      <c r="I490">
        <v>115.3</v>
      </c>
      <c r="M490">
        <v>33.299999999999997</v>
      </c>
    </row>
    <row r="491" spans="1:13">
      <c r="A491" s="1">
        <v>45496</v>
      </c>
      <c r="B491" s="10">
        <v>0.67708333333333337</v>
      </c>
      <c r="D491" t="s">
        <v>38</v>
      </c>
      <c r="E491">
        <v>47.6</v>
      </c>
      <c r="F491">
        <v>43.3</v>
      </c>
      <c r="G491">
        <v>49.7</v>
      </c>
      <c r="H491" s="11">
        <f t="shared" si="15"/>
        <v>46.866666666666674</v>
      </c>
      <c r="I491">
        <v>248.9</v>
      </c>
    </row>
    <row r="492" spans="1:13">
      <c r="A492" s="1">
        <v>45496</v>
      </c>
      <c r="B492" s="10">
        <v>0.76041666666666663</v>
      </c>
      <c r="D492" t="s">
        <v>34</v>
      </c>
      <c r="E492">
        <v>5.62</v>
      </c>
      <c r="F492">
        <v>5.73</v>
      </c>
      <c r="G492">
        <v>5.41</v>
      </c>
      <c r="H492" s="11">
        <f t="shared" si="15"/>
        <v>5.5866666666666669</v>
      </c>
      <c r="I492">
        <v>93.3</v>
      </c>
      <c r="M492">
        <v>52</v>
      </c>
    </row>
    <row r="493" spans="1:13">
      <c r="A493" s="1">
        <v>45502</v>
      </c>
      <c r="B493" s="10">
        <v>0.43888888888888888</v>
      </c>
      <c r="D493" t="s">
        <v>26</v>
      </c>
      <c r="E493">
        <v>2.25</v>
      </c>
      <c r="F493">
        <v>2.84</v>
      </c>
      <c r="G493">
        <v>2.38</v>
      </c>
      <c r="H493" s="11">
        <f t="shared" si="15"/>
        <v>2.4899999999999998</v>
      </c>
      <c r="I493">
        <v>816.4</v>
      </c>
      <c r="M493">
        <v>13.9</v>
      </c>
    </row>
    <row r="494" spans="1:13">
      <c r="A494" s="1">
        <v>45502</v>
      </c>
      <c r="B494" s="10">
        <v>0.3576388888888889</v>
      </c>
      <c r="D494" t="s">
        <v>21</v>
      </c>
      <c r="E494">
        <v>5.49</v>
      </c>
      <c r="F494">
        <v>5.0599999999999996</v>
      </c>
      <c r="G494">
        <v>5.27</v>
      </c>
      <c r="H494" s="11">
        <f t="shared" si="15"/>
        <v>5.2733333333333334</v>
      </c>
      <c r="I494">
        <f>+K494*J494</f>
        <v>870.4</v>
      </c>
      <c r="J494">
        <v>2</v>
      </c>
      <c r="K494">
        <v>435.2</v>
      </c>
      <c r="M494">
        <v>29</v>
      </c>
    </row>
    <row r="495" spans="1:13">
      <c r="A495" s="1">
        <v>45502</v>
      </c>
      <c r="B495" s="10">
        <v>0.77083333333333337</v>
      </c>
      <c r="D495" t="s">
        <v>28</v>
      </c>
      <c r="E495">
        <v>60</v>
      </c>
      <c r="F495">
        <v>52</v>
      </c>
      <c r="G495">
        <v>57.6</v>
      </c>
      <c r="H495" s="11">
        <f t="shared" si="15"/>
        <v>56.533333333333331</v>
      </c>
      <c r="I495">
        <f>+K495*2</f>
        <v>3106.2</v>
      </c>
      <c r="J495">
        <v>2</v>
      </c>
      <c r="K495">
        <v>1553.1</v>
      </c>
      <c r="M495">
        <v>89.3</v>
      </c>
    </row>
    <row r="496" spans="1:13">
      <c r="A496" s="1">
        <v>45503</v>
      </c>
      <c r="B496" s="10">
        <v>0.4236111111111111</v>
      </c>
      <c r="D496" t="s">
        <v>16</v>
      </c>
      <c r="E496">
        <v>29.1</v>
      </c>
      <c r="F496">
        <v>23.4</v>
      </c>
      <c r="G496">
        <v>28</v>
      </c>
      <c r="H496" s="11">
        <f t="shared" si="15"/>
        <v>26.833333333333332</v>
      </c>
      <c r="I496">
        <v>396.8</v>
      </c>
      <c r="M496">
        <v>306</v>
      </c>
    </row>
    <row r="497" spans="1:19">
      <c r="A497" s="1">
        <v>45503</v>
      </c>
      <c r="B497" s="10">
        <v>0.39166666666666666</v>
      </c>
      <c r="D497" t="s">
        <v>22</v>
      </c>
      <c r="E497">
        <v>15.08</v>
      </c>
      <c r="F497">
        <v>13.78</v>
      </c>
      <c r="G497">
        <v>14.06</v>
      </c>
      <c r="H497" s="11">
        <f t="shared" si="15"/>
        <v>14.306666666666667</v>
      </c>
      <c r="I497">
        <v>980.4</v>
      </c>
      <c r="M497">
        <v>42.5</v>
      </c>
    </row>
    <row r="498" spans="1:19">
      <c r="A498" s="1">
        <v>45503</v>
      </c>
      <c r="B498" s="10">
        <v>0.3923611111111111</v>
      </c>
      <c r="D498" t="s">
        <v>17</v>
      </c>
      <c r="E498">
        <v>10.78</v>
      </c>
      <c r="F498">
        <v>9.7799999999999994</v>
      </c>
      <c r="G498">
        <v>8.76</v>
      </c>
      <c r="H498" s="11">
        <f t="shared" si="15"/>
        <v>9.7733333333333334</v>
      </c>
      <c r="I498">
        <v>980.4</v>
      </c>
      <c r="M498">
        <v>35</v>
      </c>
    </row>
    <row r="499" spans="1:19">
      <c r="A499" s="1">
        <v>45503</v>
      </c>
      <c r="B499" s="10">
        <v>0.36458333333333331</v>
      </c>
      <c r="D499" t="s">
        <v>19</v>
      </c>
      <c r="E499">
        <v>66.099999999999994</v>
      </c>
      <c r="F499">
        <v>58.8</v>
      </c>
      <c r="G499">
        <v>57.8</v>
      </c>
      <c r="H499" s="11">
        <f t="shared" ref="H499:H506" si="16">+AVERAGE(E499:G499)</f>
        <v>60.9</v>
      </c>
      <c r="I499">
        <f>K499*J499</f>
        <v>2599.4</v>
      </c>
      <c r="J499">
        <v>2</v>
      </c>
      <c r="K499">
        <v>1299.7</v>
      </c>
      <c r="M499">
        <v>812</v>
      </c>
    </row>
    <row r="500" spans="1:19">
      <c r="A500" s="1">
        <v>45503</v>
      </c>
      <c r="B500" s="10">
        <v>0.40277777777777773</v>
      </c>
      <c r="D500" t="s">
        <v>33</v>
      </c>
      <c r="E500">
        <v>17.11</v>
      </c>
      <c r="F500">
        <v>18.02</v>
      </c>
      <c r="G500">
        <v>16.32</v>
      </c>
      <c r="H500" s="11">
        <f t="shared" si="16"/>
        <v>17.149999999999999</v>
      </c>
      <c r="I500">
        <v>791.5</v>
      </c>
      <c r="M500">
        <v>306</v>
      </c>
    </row>
    <row r="501" spans="1:19">
      <c r="A501" s="1">
        <v>45503</v>
      </c>
      <c r="B501" s="10">
        <v>0.40416666666666662</v>
      </c>
      <c r="D501" t="s">
        <v>21</v>
      </c>
      <c r="E501">
        <v>18.899999999999999</v>
      </c>
      <c r="F501">
        <v>18.37</v>
      </c>
      <c r="G501">
        <v>17.079999999999998</v>
      </c>
      <c r="H501" s="11">
        <f t="shared" si="16"/>
        <v>18.116666666666664</v>
      </c>
      <c r="I501">
        <f>K501*J501</f>
        <v>1158.8</v>
      </c>
      <c r="J501">
        <v>2</v>
      </c>
      <c r="K501">
        <v>579.4</v>
      </c>
      <c r="M501">
        <v>29</v>
      </c>
    </row>
    <row r="502" spans="1:19">
      <c r="A502" s="1">
        <v>45502</v>
      </c>
      <c r="B502" s="10">
        <v>0.5</v>
      </c>
      <c r="D502" t="s">
        <v>31</v>
      </c>
      <c r="E502">
        <v>9.69</v>
      </c>
      <c r="F502">
        <v>7.79</v>
      </c>
      <c r="G502">
        <v>10.1</v>
      </c>
      <c r="H502" s="11">
        <f t="shared" si="16"/>
        <v>9.1933333333333334</v>
      </c>
      <c r="I502">
        <v>23.1</v>
      </c>
      <c r="M502">
        <v>16600</v>
      </c>
    </row>
    <row r="503" spans="1:19">
      <c r="A503" s="1">
        <v>45503</v>
      </c>
      <c r="B503" s="10">
        <v>0.55208333333333337</v>
      </c>
      <c r="D503" t="s">
        <v>18</v>
      </c>
      <c r="E503">
        <v>22.9</v>
      </c>
      <c r="F503">
        <v>19.899999999999999</v>
      </c>
      <c r="G503">
        <v>23.3</v>
      </c>
      <c r="H503" s="11">
        <f t="shared" si="16"/>
        <v>22.033333333333331</v>
      </c>
      <c r="I503">
        <v>517.20000000000005</v>
      </c>
      <c r="M503">
        <v>284</v>
      </c>
    </row>
    <row r="504" spans="1:19">
      <c r="A504" s="1">
        <v>45503</v>
      </c>
      <c r="B504" s="10">
        <v>0.52083333333333337</v>
      </c>
      <c r="D504" t="s">
        <v>23</v>
      </c>
      <c r="E504">
        <v>7.41</v>
      </c>
      <c r="F504">
        <v>6.3</v>
      </c>
      <c r="G504">
        <v>5.5</v>
      </c>
      <c r="H504" s="11">
        <f t="shared" si="16"/>
        <v>6.4033333333333333</v>
      </c>
      <c r="I504">
        <v>298.7</v>
      </c>
      <c r="M504">
        <v>84.8</v>
      </c>
    </row>
    <row r="505" spans="1:19">
      <c r="A505" s="1">
        <v>45503</v>
      </c>
      <c r="B505" s="10">
        <v>0.76041666666666663</v>
      </c>
      <c r="D505" t="s">
        <v>34</v>
      </c>
      <c r="E505">
        <v>22.4</v>
      </c>
      <c r="F505">
        <v>20.8</v>
      </c>
      <c r="G505">
        <v>19.7</v>
      </c>
      <c r="H505" s="11">
        <f t="shared" si="16"/>
        <v>20.966666666666669</v>
      </c>
      <c r="I505">
        <v>1732.9</v>
      </c>
      <c r="M505">
        <v>307.5</v>
      </c>
    </row>
    <row r="506" spans="1:19">
      <c r="A506" s="1">
        <v>45503</v>
      </c>
      <c r="B506" s="10">
        <v>0.67708333333333337</v>
      </c>
      <c r="D506" t="s">
        <v>38</v>
      </c>
      <c r="E506">
        <v>11.61</v>
      </c>
      <c r="F506">
        <v>10.68</v>
      </c>
      <c r="G506">
        <v>10.63</v>
      </c>
      <c r="H506" s="11">
        <f t="shared" si="16"/>
        <v>10.973333333333334</v>
      </c>
      <c r="I506">
        <v>18.899999999999999</v>
      </c>
    </row>
    <row r="507" spans="1:19">
      <c r="A507" s="1">
        <v>45504</v>
      </c>
      <c r="B507" s="10">
        <v>0.39930555555555558</v>
      </c>
      <c r="D507" t="s">
        <v>24</v>
      </c>
      <c r="E507">
        <v>49.8</v>
      </c>
      <c r="F507">
        <v>46.1</v>
      </c>
      <c r="G507">
        <v>40.200000000000003</v>
      </c>
      <c r="H507">
        <f>+AVERAGE(E507:G507,P507:S507)</f>
        <v>41.6</v>
      </c>
      <c r="I507" s="8">
        <v>4839.2</v>
      </c>
      <c r="J507">
        <v>2</v>
      </c>
      <c r="K507">
        <v>2419.6</v>
      </c>
      <c r="M507">
        <v>375</v>
      </c>
      <c r="O507" t="s">
        <v>39</v>
      </c>
      <c r="P507">
        <v>39.5</v>
      </c>
      <c r="Q507">
        <v>40.700000000000003</v>
      </c>
      <c r="R507">
        <v>35.700000000000003</v>
      </c>
      <c r="S507">
        <v>39.200000000000003</v>
      </c>
    </row>
    <row r="508" spans="1:19">
      <c r="A508" s="1">
        <v>45510</v>
      </c>
      <c r="B508" s="10">
        <v>0.39583333333333331</v>
      </c>
      <c r="D508" t="s">
        <v>24</v>
      </c>
      <c r="E508">
        <v>7.11</v>
      </c>
      <c r="F508">
        <v>7.23</v>
      </c>
      <c r="G508">
        <v>6.34</v>
      </c>
      <c r="H508" s="11">
        <f>+AVERAGE(E508:G508,P508:S508)</f>
        <v>6.8933333333333335</v>
      </c>
      <c r="I508">
        <v>129.6</v>
      </c>
      <c r="M508">
        <v>26.7</v>
      </c>
      <c r="O508" t="s">
        <v>40</v>
      </c>
    </row>
    <row r="509" spans="1:19">
      <c r="A509" s="1">
        <v>45509</v>
      </c>
      <c r="B509" s="10">
        <v>0.54166666666666663</v>
      </c>
      <c r="D509" t="s">
        <v>31</v>
      </c>
      <c r="E509">
        <v>7.94</v>
      </c>
      <c r="F509">
        <v>9.6</v>
      </c>
      <c r="G509">
        <v>11.49</v>
      </c>
      <c r="H509" s="11">
        <f>+AVERAGE(E509:G509)</f>
        <v>9.6766666666666676</v>
      </c>
      <c r="I509">
        <v>178.5</v>
      </c>
      <c r="M509">
        <v>6570</v>
      </c>
      <c r="O509" t="s">
        <v>41</v>
      </c>
    </row>
    <row r="510" spans="1:19">
      <c r="A510" s="1">
        <v>45510</v>
      </c>
      <c r="B510" s="10">
        <v>0.36458333333333331</v>
      </c>
      <c r="D510" t="s">
        <v>19</v>
      </c>
      <c r="E510">
        <v>11.61</v>
      </c>
      <c r="F510">
        <v>11.14</v>
      </c>
      <c r="G510">
        <v>10.25</v>
      </c>
      <c r="H510" s="11">
        <f>+AVERAGE(E510:G510)</f>
        <v>11</v>
      </c>
      <c r="I510">
        <v>88.2</v>
      </c>
      <c r="M510">
        <v>157.5</v>
      </c>
      <c r="O510" t="s">
        <v>42</v>
      </c>
    </row>
    <row r="511" spans="1:19">
      <c r="A511" s="1">
        <v>45509</v>
      </c>
      <c r="B511" s="10">
        <v>0.35416666666666669</v>
      </c>
      <c r="D511" t="s">
        <v>21</v>
      </c>
      <c r="E511">
        <v>1.47</v>
      </c>
      <c r="F511">
        <v>1.92</v>
      </c>
      <c r="G511">
        <v>0.91</v>
      </c>
      <c r="H511" s="11">
        <f>+AVERAGE(E511:G511,P511:S511)</f>
        <v>1.5966666666666667</v>
      </c>
      <c r="I511">
        <v>86.5</v>
      </c>
      <c r="M511">
        <v>12.1</v>
      </c>
      <c r="O511" t="s">
        <v>43</v>
      </c>
      <c r="P511">
        <v>1.85</v>
      </c>
      <c r="Q511">
        <v>1.61</v>
      </c>
      <c r="R511">
        <v>1.82</v>
      </c>
    </row>
    <row r="512" spans="1:19">
      <c r="A512" s="1">
        <v>45510</v>
      </c>
      <c r="B512" s="10">
        <v>0.3833333333333333</v>
      </c>
      <c r="D512" t="s">
        <v>33</v>
      </c>
      <c r="E512">
        <v>4.91</v>
      </c>
      <c r="F512">
        <v>4.29</v>
      </c>
      <c r="G512">
        <v>4.4000000000000004</v>
      </c>
      <c r="H512" s="11">
        <f t="shared" ref="H512:H575" si="17">+AVERAGE(E512:G512)</f>
        <v>4.5333333333333332</v>
      </c>
      <c r="I512">
        <v>290.89999999999998</v>
      </c>
      <c r="M512">
        <v>101</v>
      </c>
      <c r="O512" t="s">
        <v>44</v>
      </c>
    </row>
    <row r="513" spans="1:15">
      <c r="A513" s="1">
        <v>45509</v>
      </c>
      <c r="B513" s="10">
        <v>0.66666666666666663</v>
      </c>
      <c r="D513" t="s">
        <v>28</v>
      </c>
      <c r="E513">
        <v>2.5099999999999998</v>
      </c>
      <c r="F513">
        <v>2.23</v>
      </c>
      <c r="G513">
        <v>3.48</v>
      </c>
      <c r="H513" s="11">
        <f t="shared" si="17"/>
        <v>2.74</v>
      </c>
      <c r="I513">
        <v>61.2</v>
      </c>
      <c r="M513">
        <v>10.6</v>
      </c>
      <c r="O513" t="s">
        <v>45</v>
      </c>
    </row>
    <row r="514" spans="1:15">
      <c r="A514" s="1">
        <v>45510</v>
      </c>
      <c r="B514" s="10">
        <v>0.3923611111111111</v>
      </c>
      <c r="D514" t="s">
        <v>22</v>
      </c>
      <c r="E514">
        <v>2.0099999999999998</v>
      </c>
      <c r="F514">
        <v>1.84</v>
      </c>
      <c r="G514">
        <v>1.74</v>
      </c>
      <c r="H514" s="11">
        <f t="shared" si="17"/>
        <v>1.8633333333333333</v>
      </c>
      <c r="I514">
        <v>93.3</v>
      </c>
      <c r="M514">
        <v>8.02</v>
      </c>
      <c r="O514" t="s">
        <v>46</v>
      </c>
    </row>
    <row r="515" spans="1:15">
      <c r="A515" s="1">
        <v>45510</v>
      </c>
      <c r="B515" s="10">
        <v>0.39861111111111108</v>
      </c>
      <c r="D515" t="s">
        <v>16</v>
      </c>
      <c r="E515">
        <v>12.39</v>
      </c>
      <c r="F515">
        <v>12.04</v>
      </c>
      <c r="G515">
        <v>11.8</v>
      </c>
      <c r="H515" s="11">
        <f t="shared" si="17"/>
        <v>12.076666666666668</v>
      </c>
      <c r="I515">
        <v>135.4</v>
      </c>
      <c r="M515">
        <v>106</v>
      </c>
      <c r="O515" t="s">
        <v>47</v>
      </c>
    </row>
    <row r="516" spans="1:15">
      <c r="A516" s="1">
        <v>45510</v>
      </c>
      <c r="B516" s="10">
        <v>0.40277777777777773</v>
      </c>
      <c r="D516" t="s">
        <v>23</v>
      </c>
      <c r="E516">
        <v>4.6900000000000004</v>
      </c>
      <c r="F516">
        <v>4.38</v>
      </c>
      <c r="G516">
        <v>3.71</v>
      </c>
      <c r="H516">
        <f t="shared" si="17"/>
        <v>4.2600000000000007</v>
      </c>
      <c r="I516">
        <v>214.2</v>
      </c>
      <c r="M516">
        <v>26.7</v>
      </c>
      <c r="O516" t="s">
        <v>48</v>
      </c>
    </row>
    <row r="517" spans="1:15">
      <c r="A517" s="1">
        <v>45510</v>
      </c>
      <c r="B517" s="10">
        <v>0.4826388888888889</v>
      </c>
      <c r="D517" t="s">
        <v>18</v>
      </c>
      <c r="E517">
        <v>11.63</v>
      </c>
      <c r="F517">
        <v>10.050000000000001</v>
      </c>
      <c r="G517">
        <v>10.75</v>
      </c>
      <c r="H517">
        <f t="shared" si="17"/>
        <v>10.81</v>
      </c>
      <c r="I517">
        <v>73.8</v>
      </c>
      <c r="M517">
        <v>101</v>
      </c>
    </row>
    <row r="518" spans="1:15">
      <c r="A518" s="1">
        <v>45510</v>
      </c>
      <c r="B518" s="10">
        <v>0.76597222222222217</v>
      </c>
      <c r="D518" t="s">
        <v>34</v>
      </c>
      <c r="E518">
        <v>4.51</v>
      </c>
      <c r="F518">
        <v>2.99</v>
      </c>
      <c r="G518">
        <v>3.23</v>
      </c>
      <c r="H518" s="11">
        <f t="shared" si="17"/>
        <v>3.5766666666666667</v>
      </c>
      <c r="I518">
        <v>62.4</v>
      </c>
      <c r="M518">
        <v>56.2</v>
      </c>
    </row>
    <row r="519" spans="1:15">
      <c r="A519" s="1">
        <v>45511</v>
      </c>
      <c r="B519" s="10">
        <v>0.52083333333333337</v>
      </c>
      <c r="D519" t="s">
        <v>26</v>
      </c>
      <c r="E519">
        <v>1.34</v>
      </c>
      <c r="F519">
        <v>0.99</v>
      </c>
      <c r="G519">
        <v>0.84</v>
      </c>
      <c r="H519" s="11">
        <f t="shared" si="17"/>
        <v>1.0566666666666666</v>
      </c>
      <c r="I519">
        <v>648.79999999999995</v>
      </c>
      <c r="M519">
        <v>5.52</v>
      </c>
    </row>
    <row r="520" spans="1:15">
      <c r="A520" s="1">
        <v>45511</v>
      </c>
      <c r="B520" s="10">
        <v>0.54027777777777775</v>
      </c>
      <c r="D520" t="s">
        <v>17</v>
      </c>
      <c r="E520">
        <v>10.44</v>
      </c>
      <c r="F520">
        <v>9.14</v>
      </c>
      <c r="G520">
        <v>6.94</v>
      </c>
      <c r="H520" s="11">
        <f t="shared" si="17"/>
        <v>8.84</v>
      </c>
      <c r="I520">
        <v>148.30000000000001</v>
      </c>
      <c r="M520">
        <v>13.5</v>
      </c>
    </row>
    <row r="521" spans="1:15">
      <c r="A521" s="1">
        <v>45516</v>
      </c>
      <c r="B521" s="10">
        <v>0.36458333333333331</v>
      </c>
      <c r="D521" t="s">
        <v>21</v>
      </c>
      <c r="E521">
        <v>2.3199999999999998</v>
      </c>
      <c r="F521">
        <v>3.13</v>
      </c>
      <c r="G521">
        <v>2.16</v>
      </c>
      <c r="H521" s="11">
        <f t="shared" si="17"/>
        <v>2.5366666666666666</v>
      </c>
      <c r="I521">
        <v>249.5</v>
      </c>
      <c r="M521">
        <v>5.7</v>
      </c>
    </row>
    <row r="522" spans="1:15">
      <c r="A522" s="1">
        <v>45516</v>
      </c>
      <c r="B522" s="10">
        <v>0.76388888888888884</v>
      </c>
      <c r="D522" t="s">
        <v>28</v>
      </c>
      <c r="E522">
        <v>2.57</v>
      </c>
      <c r="F522">
        <v>2.5499999999999998</v>
      </c>
      <c r="G522">
        <v>2.64</v>
      </c>
      <c r="H522" s="11">
        <f t="shared" si="17"/>
        <v>2.5866666666666664</v>
      </c>
      <c r="I522">
        <v>70.3</v>
      </c>
      <c r="M522">
        <v>5.43</v>
      </c>
    </row>
    <row r="523" spans="1:15">
      <c r="A523" s="1">
        <v>45517</v>
      </c>
      <c r="B523" s="10">
        <v>0.39999999999999997</v>
      </c>
      <c r="D523" t="s">
        <v>22</v>
      </c>
      <c r="E523">
        <v>1.08</v>
      </c>
      <c r="F523">
        <v>1.04</v>
      </c>
      <c r="G523">
        <v>0.98</v>
      </c>
      <c r="H523" s="11">
        <f t="shared" si="17"/>
        <v>1.0333333333333334</v>
      </c>
      <c r="I523">
        <v>129.6</v>
      </c>
      <c r="M523">
        <v>3.85</v>
      </c>
    </row>
    <row r="524" spans="1:15">
      <c r="A524" s="1">
        <v>45517</v>
      </c>
      <c r="B524" s="10">
        <v>0.39583333333333331</v>
      </c>
      <c r="D524" t="s">
        <v>18</v>
      </c>
      <c r="E524">
        <v>11.39</v>
      </c>
      <c r="F524">
        <v>10.81</v>
      </c>
      <c r="G524">
        <v>9.64</v>
      </c>
      <c r="H524" s="11">
        <f t="shared" si="17"/>
        <v>10.613333333333335</v>
      </c>
      <c r="I524">
        <v>52.9</v>
      </c>
      <c r="M524">
        <v>39.1</v>
      </c>
    </row>
    <row r="525" spans="1:15">
      <c r="A525" s="1">
        <v>45517</v>
      </c>
      <c r="B525" s="10">
        <v>0.40833333333333338</v>
      </c>
      <c r="D525" t="s">
        <v>16</v>
      </c>
      <c r="E525">
        <v>27.2</v>
      </c>
      <c r="F525">
        <v>20.6</v>
      </c>
      <c r="G525">
        <v>21.8</v>
      </c>
      <c r="H525" s="11">
        <f t="shared" si="17"/>
        <v>23.2</v>
      </c>
      <c r="I525">
        <v>104.6</v>
      </c>
      <c r="M525">
        <v>41</v>
      </c>
    </row>
    <row r="526" spans="1:15">
      <c r="A526" s="1">
        <v>45517</v>
      </c>
      <c r="B526" s="10">
        <v>0.36458333333333331</v>
      </c>
      <c r="D526" t="s">
        <v>19</v>
      </c>
      <c r="E526">
        <v>7.12</v>
      </c>
      <c r="F526">
        <v>7.28</v>
      </c>
      <c r="G526">
        <v>7.07</v>
      </c>
      <c r="H526" s="11">
        <f t="shared" si="17"/>
        <v>7.1566666666666663</v>
      </c>
      <c r="I526">
        <v>125</v>
      </c>
      <c r="M526">
        <v>62.4</v>
      </c>
    </row>
    <row r="527" spans="1:15">
      <c r="A527" s="1">
        <v>45516</v>
      </c>
      <c r="B527" s="10">
        <v>0.53680555555555554</v>
      </c>
      <c r="D527" t="s">
        <v>17</v>
      </c>
      <c r="E527">
        <v>6.38</v>
      </c>
      <c r="F527">
        <v>5.03</v>
      </c>
      <c r="G527">
        <v>4.92</v>
      </c>
      <c r="H527" s="11">
        <f t="shared" si="17"/>
        <v>5.4433333333333325</v>
      </c>
      <c r="I527">
        <v>101</v>
      </c>
      <c r="M527">
        <v>7.77</v>
      </c>
    </row>
    <row r="528" spans="1:15">
      <c r="A528" s="1">
        <v>45516</v>
      </c>
      <c r="B528" s="10">
        <v>0.51041666666666663</v>
      </c>
      <c r="D528" t="s">
        <v>26</v>
      </c>
      <c r="E528">
        <v>1.91</v>
      </c>
      <c r="F528">
        <v>1.3</v>
      </c>
      <c r="G528">
        <v>1.03</v>
      </c>
      <c r="H528" s="11">
        <f t="shared" si="17"/>
        <v>1.4133333333333333</v>
      </c>
      <c r="I528">
        <v>547.5</v>
      </c>
      <c r="M528">
        <v>3.76</v>
      </c>
    </row>
    <row r="529" spans="1:13">
      <c r="A529" s="1">
        <v>45517</v>
      </c>
      <c r="B529" s="10">
        <v>0.43611111111111112</v>
      </c>
      <c r="D529" t="s">
        <v>33</v>
      </c>
      <c r="E529">
        <v>3.69</v>
      </c>
      <c r="F529">
        <v>3.42</v>
      </c>
      <c r="G529">
        <v>3.45</v>
      </c>
      <c r="H529" s="11">
        <f t="shared" si="17"/>
        <v>3.5199999999999996</v>
      </c>
      <c r="I529">
        <v>410.6</v>
      </c>
    </row>
    <row r="530" spans="1:13">
      <c r="A530" s="1">
        <v>45517</v>
      </c>
      <c r="B530" s="10">
        <v>0.38541666666666669</v>
      </c>
      <c r="D530" t="s">
        <v>23</v>
      </c>
      <c r="E530">
        <v>2.31</v>
      </c>
      <c r="F530">
        <v>1.99</v>
      </c>
      <c r="G530">
        <v>1.71</v>
      </c>
      <c r="H530" s="11">
        <f t="shared" si="17"/>
        <v>2.0033333333333334</v>
      </c>
      <c r="I530">
        <v>33.200000000000003</v>
      </c>
      <c r="M530">
        <v>12.9</v>
      </c>
    </row>
    <row r="531" spans="1:13">
      <c r="A531" s="1">
        <v>45516</v>
      </c>
      <c r="B531" s="10">
        <v>0.51388888888888895</v>
      </c>
      <c r="D531" t="s">
        <v>31</v>
      </c>
      <c r="E531">
        <v>15.81</v>
      </c>
      <c r="F531">
        <v>11.14</v>
      </c>
      <c r="G531">
        <v>9.61</v>
      </c>
      <c r="H531" s="11">
        <f t="shared" si="17"/>
        <v>12.186666666666667</v>
      </c>
      <c r="I531">
        <v>37.299999999999997</v>
      </c>
      <c r="M531">
        <v>10400</v>
      </c>
    </row>
    <row r="532" spans="1:13">
      <c r="A532" s="1">
        <v>45517</v>
      </c>
      <c r="B532" s="10">
        <v>0.80555555555555547</v>
      </c>
      <c r="D532" t="s">
        <v>34</v>
      </c>
      <c r="E532">
        <v>4.76</v>
      </c>
      <c r="F532">
        <v>4.4400000000000004</v>
      </c>
      <c r="G532">
        <v>4.16</v>
      </c>
      <c r="H532" s="11">
        <f t="shared" si="17"/>
        <v>4.4533333333333331</v>
      </c>
      <c r="I532">
        <v>19.899999999999999</v>
      </c>
      <c r="M532">
        <v>29.1</v>
      </c>
    </row>
    <row r="533" spans="1:13">
      <c r="A533" s="1">
        <v>45518</v>
      </c>
      <c r="B533" s="10">
        <v>0.35416666666666669</v>
      </c>
      <c r="D533" t="s">
        <v>24</v>
      </c>
      <c r="E533">
        <v>4.3499999999999996</v>
      </c>
      <c r="F533">
        <v>3.93</v>
      </c>
      <c r="G533">
        <v>3.81</v>
      </c>
      <c r="H533" s="11">
        <f t="shared" si="17"/>
        <v>4.03</v>
      </c>
      <c r="I533">
        <v>34.1</v>
      </c>
      <c r="M533">
        <v>12.3</v>
      </c>
    </row>
    <row r="534" spans="1:13">
      <c r="A534" s="1">
        <v>45523</v>
      </c>
      <c r="B534" s="10">
        <v>0.36805555555555558</v>
      </c>
      <c r="D534" t="s">
        <v>21</v>
      </c>
      <c r="E534">
        <v>1.94</v>
      </c>
      <c r="F534">
        <v>1.88</v>
      </c>
      <c r="G534">
        <v>1.84</v>
      </c>
      <c r="H534" s="11">
        <f t="shared" si="17"/>
        <v>1.8866666666666667</v>
      </c>
      <c r="I534">
        <f>K534*J534</f>
        <v>300</v>
      </c>
      <c r="J534">
        <v>2</v>
      </c>
      <c r="K534">
        <v>150</v>
      </c>
      <c r="M534">
        <v>3.85</v>
      </c>
    </row>
    <row r="535" spans="1:13">
      <c r="A535" s="1">
        <v>45524</v>
      </c>
      <c r="B535" s="10">
        <v>0.35416666666666669</v>
      </c>
      <c r="D535" t="s">
        <v>18</v>
      </c>
      <c r="E535">
        <v>13.53</v>
      </c>
      <c r="F535">
        <v>12.67</v>
      </c>
      <c r="G535">
        <v>11.9</v>
      </c>
      <c r="H535" s="11">
        <f t="shared" si="17"/>
        <v>12.700000000000001</v>
      </c>
      <c r="I535">
        <v>198.9</v>
      </c>
      <c r="M535">
        <v>73.400000000000006</v>
      </c>
    </row>
    <row r="536" spans="1:13">
      <c r="A536" s="1">
        <v>45524</v>
      </c>
      <c r="B536" s="10">
        <v>0.38958333333333334</v>
      </c>
      <c r="D536" t="s">
        <v>22</v>
      </c>
      <c r="E536">
        <v>1.28</v>
      </c>
      <c r="F536">
        <v>1.24</v>
      </c>
      <c r="G536">
        <v>1.1399999999999999</v>
      </c>
      <c r="H536" s="11">
        <f t="shared" si="17"/>
        <v>1.22</v>
      </c>
      <c r="I536">
        <v>108.1</v>
      </c>
      <c r="M536">
        <v>3.24</v>
      </c>
    </row>
    <row r="537" spans="1:13">
      <c r="A537" s="1">
        <v>45523</v>
      </c>
      <c r="B537" s="10">
        <v>0.46597222222222223</v>
      </c>
      <c r="D537" t="s">
        <v>31</v>
      </c>
      <c r="E537">
        <v>4.29</v>
      </c>
      <c r="F537">
        <v>4.5599999999999996</v>
      </c>
      <c r="G537">
        <v>5.77</v>
      </c>
      <c r="H537" s="11">
        <f t="shared" si="17"/>
        <v>4.8733333333333331</v>
      </c>
      <c r="I537">
        <v>222.4</v>
      </c>
      <c r="M537">
        <v>12000</v>
      </c>
    </row>
    <row r="538" spans="1:13">
      <c r="A538" s="1">
        <v>45524</v>
      </c>
      <c r="B538" s="10">
        <v>0.42499999999999999</v>
      </c>
      <c r="D538" t="s">
        <v>28</v>
      </c>
      <c r="E538">
        <v>3.05</v>
      </c>
      <c r="F538">
        <v>2.95</v>
      </c>
      <c r="G538">
        <v>2.89</v>
      </c>
      <c r="H538" s="11">
        <f t="shared" si="17"/>
        <v>2.9633333333333334</v>
      </c>
      <c r="I538">
        <v>123.6</v>
      </c>
      <c r="M538">
        <v>2.59</v>
      </c>
    </row>
    <row r="539" spans="1:13">
      <c r="A539" s="1">
        <v>45524</v>
      </c>
      <c r="B539" s="10">
        <v>0.35416666666666669</v>
      </c>
      <c r="D539" t="s">
        <v>19</v>
      </c>
      <c r="E539">
        <v>17.559999999999999</v>
      </c>
      <c r="F539">
        <v>15.79</v>
      </c>
      <c r="G539">
        <v>16.149999999999999</v>
      </c>
      <c r="H539" s="11">
        <f t="shared" si="17"/>
        <v>16.499999999999996</v>
      </c>
      <c r="I539">
        <v>387.3</v>
      </c>
      <c r="M539">
        <v>237</v>
      </c>
    </row>
    <row r="540" spans="1:13">
      <c r="A540" s="1">
        <v>45524</v>
      </c>
      <c r="B540" s="10">
        <v>0.43541666666666662</v>
      </c>
      <c r="D540" t="s">
        <v>33</v>
      </c>
      <c r="E540">
        <v>5.69</v>
      </c>
      <c r="F540" s="11">
        <v>5</v>
      </c>
      <c r="G540">
        <v>4.84</v>
      </c>
      <c r="H540" s="11">
        <f t="shared" si="17"/>
        <v>5.1766666666666667</v>
      </c>
      <c r="I540" s="20">
        <v>110</v>
      </c>
    </row>
    <row r="541" spans="1:13">
      <c r="A541" s="1">
        <v>45524</v>
      </c>
      <c r="B541" s="10">
        <v>0.47638888888888892</v>
      </c>
      <c r="D541" t="s">
        <v>16</v>
      </c>
      <c r="E541">
        <v>13.92</v>
      </c>
      <c r="F541">
        <v>13.98</v>
      </c>
      <c r="G541">
        <v>12.78</v>
      </c>
      <c r="H541" s="11">
        <f t="shared" si="17"/>
        <v>13.56</v>
      </c>
      <c r="I541">
        <v>166.4</v>
      </c>
      <c r="M541">
        <v>66.2</v>
      </c>
    </row>
    <row r="542" spans="1:13">
      <c r="A542" s="1">
        <v>45524</v>
      </c>
      <c r="B542" s="10">
        <v>0.39583333333333331</v>
      </c>
      <c r="D542" t="s">
        <v>23</v>
      </c>
      <c r="E542">
        <v>1.67</v>
      </c>
      <c r="F542">
        <v>1.53</v>
      </c>
      <c r="G542">
        <v>1.39</v>
      </c>
      <c r="H542" s="11">
        <f t="shared" si="17"/>
        <v>1.53</v>
      </c>
      <c r="I542">
        <v>60.2</v>
      </c>
      <c r="M542">
        <v>12.3</v>
      </c>
    </row>
    <row r="543" spans="1:13">
      <c r="A543" s="1">
        <v>45524</v>
      </c>
      <c r="B543" s="10">
        <v>0.76597222222222217</v>
      </c>
      <c r="D543" t="s">
        <v>34</v>
      </c>
      <c r="E543">
        <v>8.91</v>
      </c>
      <c r="F543">
        <v>4.59</v>
      </c>
      <c r="G543">
        <v>3.82</v>
      </c>
      <c r="H543" s="11">
        <f t="shared" si="17"/>
        <v>5.7733333333333334</v>
      </c>
      <c r="I543">
        <v>8.5</v>
      </c>
      <c r="M543">
        <v>22</v>
      </c>
    </row>
    <row r="544" spans="1:13">
      <c r="A544" s="1">
        <v>45525</v>
      </c>
      <c r="B544" s="10">
        <v>0.35069444444444442</v>
      </c>
      <c r="D544" t="s">
        <v>24</v>
      </c>
      <c r="E544">
        <v>3.19</v>
      </c>
      <c r="F544">
        <v>2.68</v>
      </c>
      <c r="G544">
        <v>2.57</v>
      </c>
      <c r="H544" s="11">
        <f t="shared" si="17"/>
        <v>2.813333333333333</v>
      </c>
      <c r="I544">
        <v>51.2</v>
      </c>
      <c r="M544">
        <v>10.7</v>
      </c>
    </row>
    <row r="545" spans="1:13">
      <c r="A545" s="1">
        <v>45525</v>
      </c>
      <c r="B545" s="10">
        <v>0.49652777777777773</v>
      </c>
      <c r="D545" t="s">
        <v>17</v>
      </c>
      <c r="E545">
        <v>6.59</v>
      </c>
      <c r="F545">
        <v>7.21</v>
      </c>
      <c r="G545">
        <v>5.86</v>
      </c>
      <c r="H545" s="11">
        <f t="shared" si="17"/>
        <v>6.5533333333333337</v>
      </c>
      <c r="I545">
        <v>54.3</v>
      </c>
      <c r="M545">
        <v>6.55</v>
      </c>
    </row>
    <row r="546" spans="1:13">
      <c r="A546" s="1">
        <v>45525</v>
      </c>
      <c r="B546" s="10">
        <v>0.46319444444444446</v>
      </c>
      <c r="D546" t="s">
        <v>26</v>
      </c>
      <c r="E546">
        <v>1.89</v>
      </c>
      <c r="F546">
        <v>1.56</v>
      </c>
      <c r="G546">
        <v>1.72</v>
      </c>
      <c r="H546" s="11">
        <f t="shared" si="17"/>
        <v>1.7233333333333334</v>
      </c>
      <c r="I546">
        <v>456.9</v>
      </c>
      <c r="M546">
        <v>3.99</v>
      </c>
    </row>
    <row r="547" spans="1:13">
      <c r="A547" s="1">
        <v>45530</v>
      </c>
      <c r="B547" s="10">
        <v>0.36458333333333331</v>
      </c>
      <c r="D547" t="s">
        <v>21</v>
      </c>
      <c r="E547">
        <v>2.1</v>
      </c>
      <c r="F547">
        <v>2.4</v>
      </c>
      <c r="G547">
        <v>2.17</v>
      </c>
      <c r="H547" s="11">
        <f t="shared" si="17"/>
        <v>2.2233333333333332</v>
      </c>
      <c r="I547">
        <v>410.6</v>
      </c>
      <c r="M547">
        <v>2.4700000000000002</v>
      </c>
    </row>
    <row r="548" spans="1:13">
      <c r="A548" s="1">
        <v>45530</v>
      </c>
      <c r="B548" s="10">
        <v>0.5625</v>
      </c>
      <c r="D548" t="s">
        <v>31</v>
      </c>
      <c r="E548">
        <v>7.71</v>
      </c>
      <c r="F548">
        <v>9.48</v>
      </c>
      <c r="G548">
        <v>6.15</v>
      </c>
      <c r="H548" s="11">
        <f t="shared" si="17"/>
        <v>7.7800000000000011</v>
      </c>
      <c r="I548">
        <v>78.900000000000006</v>
      </c>
      <c r="M548">
        <v>9100</v>
      </c>
    </row>
    <row r="549" spans="1:13">
      <c r="A549" s="1">
        <v>45530</v>
      </c>
      <c r="B549" s="10">
        <v>0.60416666666666663</v>
      </c>
      <c r="D549" t="s">
        <v>28</v>
      </c>
      <c r="E549">
        <v>1.39</v>
      </c>
      <c r="F549">
        <v>1.49</v>
      </c>
      <c r="G549">
        <v>1.32</v>
      </c>
      <c r="H549" s="11">
        <f t="shared" si="17"/>
        <v>1.4000000000000001</v>
      </c>
      <c r="I549">
        <v>32.299999999999997</v>
      </c>
      <c r="M549">
        <v>2.34</v>
      </c>
    </row>
    <row r="550" spans="1:13">
      <c r="A550" s="1">
        <v>45531</v>
      </c>
      <c r="B550" s="10">
        <v>0.4201388888888889</v>
      </c>
      <c r="D550" t="s">
        <v>16</v>
      </c>
      <c r="E550">
        <v>13.12</v>
      </c>
      <c r="F550">
        <v>11.95</v>
      </c>
      <c r="G550">
        <v>11.14</v>
      </c>
      <c r="H550" s="11">
        <f t="shared" si="17"/>
        <v>12.07</v>
      </c>
      <c r="I550">
        <v>60.5</v>
      </c>
      <c r="M550">
        <v>29</v>
      </c>
    </row>
    <row r="551" spans="1:13">
      <c r="A551" s="1">
        <v>45531</v>
      </c>
      <c r="B551" s="10">
        <v>0.375</v>
      </c>
      <c r="D551" t="s">
        <v>19</v>
      </c>
      <c r="E551">
        <v>8.0399999999999991</v>
      </c>
      <c r="F551">
        <v>8.27</v>
      </c>
      <c r="G551">
        <v>7.91</v>
      </c>
      <c r="H551" s="11">
        <f t="shared" si="17"/>
        <v>8.0733333333333324</v>
      </c>
      <c r="I551">
        <v>23.5</v>
      </c>
      <c r="M551">
        <v>59.7</v>
      </c>
    </row>
    <row r="552" spans="1:13">
      <c r="A552" s="1">
        <v>45531</v>
      </c>
      <c r="B552" s="10">
        <v>0.40972222222222227</v>
      </c>
      <c r="D552" t="s">
        <v>18</v>
      </c>
      <c r="E552">
        <v>10.220000000000001</v>
      </c>
      <c r="F552">
        <v>8.42</v>
      </c>
      <c r="G552">
        <v>8.35</v>
      </c>
      <c r="H552" s="11">
        <f t="shared" si="17"/>
        <v>8.9966666666666679</v>
      </c>
      <c r="I552">
        <v>60.2</v>
      </c>
      <c r="M552">
        <v>29</v>
      </c>
    </row>
    <row r="553" spans="1:13">
      <c r="A553" s="1">
        <v>45531</v>
      </c>
      <c r="B553" s="10">
        <v>0.39583333333333331</v>
      </c>
      <c r="D553" t="s">
        <v>33</v>
      </c>
      <c r="E553">
        <v>3.54</v>
      </c>
      <c r="F553">
        <v>3.05</v>
      </c>
      <c r="G553">
        <v>2.95</v>
      </c>
      <c r="H553" s="11">
        <f t="shared" si="17"/>
        <v>3.1799999999999997</v>
      </c>
      <c r="I553">
        <v>201.4</v>
      </c>
    </row>
    <row r="554" spans="1:13">
      <c r="A554" s="1">
        <v>45531</v>
      </c>
      <c r="B554" s="10">
        <v>0.50347222222222221</v>
      </c>
      <c r="D554" t="s">
        <v>23</v>
      </c>
      <c r="E554">
        <v>2.09</v>
      </c>
      <c r="F554" s="11">
        <v>2</v>
      </c>
      <c r="G554">
        <v>1.79</v>
      </c>
      <c r="H554" s="11">
        <f t="shared" si="17"/>
        <v>1.96</v>
      </c>
      <c r="I554">
        <v>28.5</v>
      </c>
      <c r="M554">
        <v>8.44</v>
      </c>
    </row>
    <row r="555" spans="1:13">
      <c r="A555" s="1">
        <v>45532</v>
      </c>
      <c r="B555" s="10">
        <v>0.40902777777777777</v>
      </c>
      <c r="D555" t="s">
        <v>22</v>
      </c>
      <c r="E555">
        <v>3.51</v>
      </c>
      <c r="F555">
        <v>1.42</v>
      </c>
      <c r="G555">
        <v>2.83</v>
      </c>
      <c r="H555" s="11">
        <f t="shared" si="17"/>
        <v>2.5866666666666664</v>
      </c>
      <c r="I555">
        <v>79.8</v>
      </c>
      <c r="M555">
        <v>1.99</v>
      </c>
    </row>
    <row r="556" spans="1:13">
      <c r="A556" s="1">
        <v>45531</v>
      </c>
      <c r="B556" s="10">
        <v>0.78055555555555556</v>
      </c>
      <c r="D556" t="s">
        <v>34</v>
      </c>
      <c r="E556">
        <v>3.3</v>
      </c>
      <c r="F556">
        <v>3.69</v>
      </c>
      <c r="G556">
        <v>2.95</v>
      </c>
      <c r="H556" s="11">
        <f t="shared" si="17"/>
        <v>3.3133333333333339</v>
      </c>
      <c r="I556">
        <v>13.4</v>
      </c>
      <c r="M556">
        <v>19.3</v>
      </c>
    </row>
    <row r="557" spans="1:13">
      <c r="A557" s="1">
        <v>45531</v>
      </c>
      <c r="B557" s="10">
        <v>0.6875</v>
      </c>
      <c r="D557" t="s">
        <v>38</v>
      </c>
      <c r="E557">
        <v>13.72</v>
      </c>
      <c r="F557">
        <v>13.02</v>
      </c>
      <c r="G557">
        <v>12.74</v>
      </c>
      <c r="H557" s="11">
        <f t="shared" si="17"/>
        <v>13.160000000000002</v>
      </c>
      <c r="I557">
        <v>7.2</v>
      </c>
    </row>
    <row r="558" spans="1:13">
      <c r="A558" s="1">
        <v>45532</v>
      </c>
      <c r="B558" s="10">
        <v>0.37847222222222227</v>
      </c>
      <c r="D558" t="s">
        <v>24</v>
      </c>
      <c r="E558">
        <v>2.19</v>
      </c>
      <c r="F558">
        <v>2.1800000000000002</v>
      </c>
      <c r="G558">
        <v>2.19</v>
      </c>
      <c r="H558" s="11">
        <f t="shared" si="17"/>
        <v>2.186666666666667</v>
      </c>
      <c r="I558">
        <v>148.30000000000001</v>
      </c>
      <c r="M558">
        <v>8.44</v>
      </c>
    </row>
    <row r="559" spans="1:13">
      <c r="A559" s="1">
        <v>45532</v>
      </c>
      <c r="B559" s="10">
        <v>0.44444444444444442</v>
      </c>
      <c r="D559" t="s">
        <v>26</v>
      </c>
      <c r="E559">
        <v>16.170000000000002</v>
      </c>
      <c r="F559">
        <v>21.8</v>
      </c>
      <c r="G559">
        <v>20</v>
      </c>
      <c r="H559" s="11">
        <f t="shared" si="17"/>
        <v>19.323333333333334</v>
      </c>
      <c r="I559">
        <v>1046.2</v>
      </c>
      <c r="M559">
        <v>3.04</v>
      </c>
    </row>
    <row r="560" spans="1:13">
      <c r="A560" s="1">
        <v>45532</v>
      </c>
      <c r="B560" s="10">
        <v>0.47222222222222227</v>
      </c>
      <c r="D560" t="s">
        <v>17</v>
      </c>
      <c r="E560">
        <v>7.31</v>
      </c>
      <c r="F560">
        <v>4.74</v>
      </c>
      <c r="G560">
        <v>5.0999999999999996</v>
      </c>
      <c r="H560" s="11">
        <f t="shared" si="17"/>
        <v>5.7166666666666659</v>
      </c>
      <c r="I560">
        <v>47.4</v>
      </c>
      <c r="M560">
        <v>2.76</v>
      </c>
    </row>
    <row r="561" spans="1:17">
      <c r="A561" s="1">
        <v>45537</v>
      </c>
      <c r="B561" s="10">
        <v>0.52083333333333337</v>
      </c>
      <c r="D561" t="s">
        <v>28</v>
      </c>
      <c r="E561">
        <v>7.74</v>
      </c>
      <c r="F561">
        <v>6.34</v>
      </c>
      <c r="G561">
        <v>6.39</v>
      </c>
      <c r="H561" s="11">
        <f t="shared" si="17"/>
        <v>6.8233333333333333</v>
      </c>
      <c r="I561" t="s">
        <v>49</v>
      </c>
      <c r="M561">
        <v>5.87</v>
      </c>
    </row>
    <row r="562" spans="1:17">
      <c r="A562" s="1">
        <v>45537</v>
      </c>
      <c r="B562" s="10">
        <v>0.60416666666666663</v>
      </c>
      <c r="D562" t="s">
        <v>31</v>
      </c>
      <c r="E562" s="20">
        <v>20</v>
      </c>
      <c r="F562">
        <v>20.9</v>
      </c>
      <c r="G562">
        <v>18.940000000000001</v>
      </c>
      <c r="H562" s="11">
        <f t="shared" si="17"/>
        <v>19.946666666666669</v>
      </c>
      <c r="I562">
        <v>829.7</v>
      </c>
      <c r="M562">
        <v>11700</v>
      </c>
    </row>
    <row r="563" spans="1:17">
      <c r="A563" s="1">
        <v>45537</v>
      </c>
      <c r="B563" s="10">
        <v>0.37152777777777773</v>
      </c>
      <c r="D563" t="s">
        <v>21</v>
      </c>
      <c r="E563">
        <v>1.1100000000000001</v>
      </c>
      <c r="F563">
        <v>1.41</v>
      </c>
      <c r="G563">
        <v>0.94</v>
      </c>
      <c r="H563" s="11">
        <f t="shared" si="17"/>
        <v>1.1533333333333333</v>
      </c>
      <c r="I563" t="s">
        <v>49</v>
      </c>
      <c r="M563">
        <v>7.01</v>
      </c>
    </row>
    <row r="564" spans="1:17">
      <c r="A564" s="1">
        <v>45538</v>
      </c>
      <c r="B564" s="10">
        <v>0.33402777777777781</v>
      </c>
      <c r="D564" t="s">
        <v>16</v>
      </c>
      <c r="E564">
        <v>14.35</v>
      </c>
      <c r="F564">
        <v>12.53</v>
      </c>
      <c r="G564">
        <v>11.21</v>
      </c>
      <c r="H564" s="11">
        <f t="shared" si="17"/>
        <v>12.696666666666667</v>
      </c>
      <c r="I564">
        <v>135.4</v>
      </c>
      <c r="M564">
        <v>86.4</v>
      </c>
    </row>
    <row r="565" spans="1:17">
      <c r="A565" s="1">
        <v>45538</v>
      </c>
      <c r="B565" s="10">
        <v>0.41180555555555554</v>
      </c>
      <c r="D565" t="s">
        <v>33</v>
      </c>
      <c r="E565">
        <v>3.87</v>
      </c>
      <c r="F565">
        <v>4.33</v>
      </c>
      <c r="G565">
        <v>3.78</v>
      </c>
      <c r="H565" s="11">
        <f t="shared" si="17"/>
        <v>3.9933333333333327</v>
      </c>
      <c r="I565">
        <v>396.8</v>
      </c>
    </row>
    <row r="566" spans="1:17">
      <c r="A566" s="1">
        <v>45538</v>
      </c>
      <c r="B566" s="10">
        <v>0.375</v>
      </c>
      <c r="D566" t="s">
        <v>19</v>
      </c>
      <c r="E566">
        <v>9.2200000000000006</v>
      </c>
      <c r="F566">
        <v>9.64</v>
      </c>
      <c r="G566">
        <v>9.17</v>
      </c>
      <c r="H566" s="11">
        <f t="shared" si="17"/>
        <v>9.3433333333333337</v>
      </c>
      <c r="I566" t="s">
        <v>49</v>
      </c>
      <c r="M566">
        <v>154</v>
      </c>
    </row>
    <row r="567" spans="1:17">
      <c r="A567" s="1">
        <v>45538</v>
      </c>
      <c r="B567" s="10">
        <v>0.50624999999999998</v>
      </c>
      <c r="D567" t="s">
        <v>22</v>
      </c>
      <c r="E567">
        <v>1.43</v>
      </c>
      <c r="F567">
        <v>1.04</v>
      </c>
      <c r="G567">
        <v>0.69</v>
      </c>
      <c r="H567" s="11">
        <f t="shared" si="17"/>
        <v>1.0533333333333332</v>
      </c>
      <c r="I567">
        <v>162.4</v>
      </c>
      <c r="M567">
        <v>3.85</v>
      </c>
    </row>
    <row r="568" spans="1:17">
      <c r="A568" s="1">
        <v>45538</v>
      </c>
      <c r="B568" s="10">
        <v>0.4375</v>
      </c>
      <c r="D568" t="s">
        <v>23</v>
      </c>
      <c r="E568">
        <v>3.99</v>
      </c>
      <c r="F568">
        <v>4.1500000000000004</v>
      </c>
      <c r="G568">
        <v>3.53</v>
      </c>
      <c r="H568" s="11">
        <f t="shared" si="17"/>
        <v>3.89</v>
      </c>
      <c r="I568">
        <v>547.5</v>
      </c>
      <c r="M568">
        <v>49.9</v>
      </c>
    </row>
    <row r="569" spans="1:17">
      <c r="A569" s="1">
        <v>45538</v>
      </c>
      <c r="B569" s="10">
        <v>0.52708333333333335</v>
      </c>
      <c r="D569" t="s">
        <v>18</v>
      </c>
      <c r="E569">
        <v>11.65</v>
      </c>
      <c r="F569">
        <v>13.36</v>
      </c>
      <c r="G569">
        <v>9.6199999999999992</v>
      </c>
      <c r="H569" s="11">
        <f t="shared" si="17"/>
        <v>11.543333333333331</v>
      </c>
      <c r="I569">
        <v>648.79999999999995</v>
      </c>
      <c r="M569">
        <v>81.099999999999994</v>
      </c>
    </row>
    <row r="570" spans="1:17">
      <c r="A570" s="1">
        <v>45538</v>
      </c>
      <c r="B570" s="10">
        <v>0.70833333333333337</v>
      </c>
      <c r="D570" t="s">
        <v>34</v>
      </c>
      <c r="E570">
        <v>9.66</v>
      </c>
      <c r="F570">
        <v>9.49</v>
      </c>
      <c r="G570">
        <v>8.84</v>
      </c>
      <c r="H570" s="11">
        <f t="shared" si="17"/>
        <v>9.33</v>
      </c>
      <c r="I570">
        <f>+J570*K570</f>
        <v>428.4</v>
      </c>
      <c r="J570">
        <f>100/50</f>
        <v>2</v>
      </c>
      <c r="K570">
        <v>214.2</v>
      </c>
      <c r="M570">
        <v>75.3</v>
      </c>
    </row>
    <row r="571" spans="1:17">
      <c r="A571" s="1">
        <v>45539</v>
      </c>
      <c r="B571" s="10">
        <v>0.39583333333333331</v>
      </c>
      <c r="D571" t="s">
        <v>24</v>
      </c>
      <c r="E571">
        <v>7.53</v>
      </c>
      <c r="F571">
        <v>4.63</v>
      </c>
      <c r="G571">
        <v>5.13</v>
      </c>
      <c r="H571" s="11">
        <f t="shared" si="17"/>
        <v>5.7633333333333328</v>
      </c>
      <c r="I571">
        <f>+K571*J571</f>
        <v>428.4</v>
      </c>
      <c r="J571">
        <f>100/25</f>
        <v>4</v>
      </c>
      <c r="K571">
        <v>107.1</v>
      </c>
      <c r="M571">
        <v>34.299999999999997</v>
      </c>
    </row>
    <row r="572" spans="1:17">
      <c r="A572" s="1">
        <v>45539</v>
      </c>
      <c r="B572" s="10">
        <v>0.36388888888888887</v>
      </c>
      <c r="D572" t="s">
        <v>50</v>
      </c>
      <c r="E572">
        <v>2.14</v>
      </c>
      <c r="F572">
        <v>2.06</v>
      </c>
      <c r="G572">
        <v>1.68</v>
      </c>
      <c r="H572" s="11">
        <f t="shared" si="17"/>
        <v>1.96</v>
      </c>
      <c r="I572">
        <f>+K572*J572</f>
        <v>522.6</v>
      </c>
      <c r="J572">
        <f>100/50</f>
        <v>2</v>
      </c>
      <c r="K572">
        <v>261.3</v>
      </c>
    </row>
    <row r="573" spans="1:17">
      <c r="A573" s="1">
        <v>45538</v>
      </c>
      <c r="B573" s="10">
        <v>0.6875</v>
      </c>
      <c r="D573" t="s">
        <v>38</v>
      </c>
      <c r="E573">
        <v>18.7</v>
      </c>
      <c r="F573">
        <v>15.76</v>
      </c>
      <c r="G573">
        <v>13.48</v>
      </c>
      <c r="H573" s="11">
        <f t="shared" si="17"/>
        <v>15.979999999999999</v>
      </c>
      <c r="I573">
        <f>+K573*J573</f>
        <v>150.80000000000001</v>
      </c>
      <c r="J573">
        <f>100/50</f>
        <v>2</v>
      </c>
      <c r="K573">
        <v>75.400000000000006</v>
      </c>
    </row>
    <row r="574" spans="1:17">
      <c r="A574" s="1">
        <v>45539</v>
      </c>
      <c r="B574" s="10">
        <v>0.41805555555555557</v>
      </c>
      <c r="D574" t="s">
        <v>26</v>
      </c>
      <c r="E574">
        <v>1.89</v>
      </c>
      <c r="F574">
        <v>2.94</v>
      </c>
      <c r="G574">
        <v>1.03</v>
      </c>
      <c r="H574" s="11">
        <f t="shared" si="17"/>
        <v>1.9533333333333334</v>
      </c>
      <c r="I574">
        <f>+K574*J574</f>
        <v>1102</v>
      </c>
      <c r="J574">
        <f>100/25</f>
        <v>4</v>
      </c>
      <c r="K574">
        <v>275.5</v>
      </c>
      <c r="M574">
        <v>5.27</v>
      </c>
    </row>
    <row r="575" spans="1:17">
      <c r="A575" s="1">
        <v>45539</v>
      </c>
      <c r="B575" s="10">
        <v>0.44236111111111115</v>
      </c>
      <c r="D575" t="s">
        <v>17</v>
      </c>
      <c r="E575">
        <v>6.97</v>
      </c>
      <c r="F575">
        <v>6.28</v>
      </c>
      <c r="G575">
        <v>6.15</v>
      </c>
      <c r="H575" s="11">
        <f t="shared" si="17"/>
        <v>6.4666666666666659</v>
      </c>
      <c r="I575">
        <f>+K575*J575</f>
        <v>213.4</v>
      </c>
      <c r="J575">
        <f>100/50</f>
        <v>2</v>
      </c>
      <c r="K575">
        <v>106.7</v>
      </c>
      <c r="M575">
        <v>6.11</v>
      </c>
    </row>
    <row r="576" spans="1:17">
      <c r="A576" s="1">
        <v>45544</v>
      </c>
      <c r="B576" s="10">
        <v>0.58333333333333337</v>
      </c>
      <c r="D576" t="s">
        <v>31</v>
      </c>
      <c r="E576">
        <v>9.92</v>
      </c>
      <c r="F576">
        <v>10.3</v>
      </c>
      <c r="G576">
        <v>16.87</v>
      </c>
      <c r="H576" s="11">
        <f>+AVERAGE(E576:G576,P576)</f>
        <v>11.085000000000001</v>
      </c>
      <c r="I576">
        <f t="shared" ref="I576:I589" si="18">+K576*J576</f>
        <v>33.6</v>
      </c>
      <c r="J576">
        <v>1</v>
      </c>
      <c r="K576">
        <v>33.6</v>
      </c>
      <c r="M576">
        <v>5950</v>
      </c>
      <c r="P576">
        <v>7.25</v>
      </c>
      <c r="Q576" t="s">
        <v>51</v>
      </c>
    </row>
    <row r="577" spans="1:13">
      <c r="A577" s="1">
        <v>45545</v>
      </c>
      <c r="B577" s="10">
        <v>0.375</v>
      </c>
      <c r="D577" t="s">
        <v>19</v>
      </c>
      <c r="E577">
        <v>4.84</v>
      </c>
      <c r="F577">
        <v>5.01</v>
      </c>
      <c r="G577">
        <v>4.17</v>
      </c>
      <c r="H577" s="11">
        <f t="shared" ref="H577:H589" si="19">+AVERAGE(E577:G577,P577)</f>
        <v>4.6733333333333329</v>
      </c>
      <c r="I577">
        <f t="shared" si="18"/>
        <v>19.600000000000001</v>
      </c>
      <c r="J577">
        <f>100/50</f>
        <v>2</v>
      </c>
      <c r="K577">
        <v>9.8000000000000007</v>
      </c>
      <c r="M577">
        <v>72.7</v>
      </c>
    </row>
    <row r="578" spans="1:13">
      <c r="A578" s="1">
        <v>45545</v>
      </c>
      <c r="B578" s="10">
        <v>0.3430555555555555</v>
      </c>
      <c r="D578" t="s">
        <v>16</v>
      </c>
      <c r="E578">
        <v>11.62</v>
      </c>
      <c r="F578">
        <v>11.23</v>
      </c>
      <c r="G578">
        <v>13.33</v>
      </c>
      <c r="H578" s="11">
        <f t="shared" si="19"/>
        <v>12.06</v>
      </c>
      <c r="I578">
        <f t="shared" si="18"/>
        <v>86.5</v>
      </c>
      <c r="J578">
        <v>1</v>
      </c>
      <c r="K578">
        <v>86.5</v>
      </c>
      <c r="M578">
        <v>37.299999999999997</v>
      </c>
    </row>
    <row r="579" spans="1:13">
      <c r="A579" s="1">
        <v>45545</v>
      </c>
      <c r="B579" s="10">
        <v>0.40972222222222227</v>
      </c>
      <c r="D579" t="s">
        <v>33</v>
      </c>
      <c r="E579">
        <v>3.68</v>
      </c>
      <c r="F579">
        <v>3.37</v>
      </c>
      <c r="G579">
        <v>2.99</v>
      </c>
      <c r="H579" s="11">
        <f t="shared" si="19"/>
        <v>3.3466666666666671</v>
      </c>
      <c r="I579">
        <f t="shared" si="18"/>
        <v>224.7</v>
      </c>
      <c r="J579">
        <v>1</v>
      </c>
      <c r="K579">
        <v>224.7</v>
      </c>
    </row>
    <row r="580" spans="1:13">
      <c r="A580" s="1">
        <v>45545</v>
      </c>
      <c r="B580" s="10">
        <v>0.43472222222222223</v>
      </c>
      <c r="D580" t="s">
        <v>22</v>
      </c>
      <c r="E580">
        <v>0.67</v>
      </c>
      <c r="F580">
        <v>0.82</v>
      </c>
      <c r="G580">
        <v>0.59</v>
      </c>
      <c r="H580" s="11">
        <f t="shared" si="19"/>
        <v>0.69333333333333336</v>
      </c>
      <c r="I580">
        <f t="shared" si="18"/>
        <v>111.2</v>
      </c>
      <c r="J580">
        <v>1</v>
      </c>
      <c r="K580">
        <v>111.2</v>
      </c>
      <c r="M580">
        <v>2.4700000000000002</v>
      </c>
    </row>
    <row r="581" spans="1:13">
      <c r="A581" s="1">
        <v>45545</v>
      </c>
      <c r="B581" s="10">
        <v>0.35972222222222222</v>
      </c>
      <c r="D581" t="s">
        <v>50</v>
      </c>
      <c r="E581">
        <v>1.6</v>
      </c>
      <c r="F581">
        <v>1.42</v>
      </c>
      <c r="G581">
        <v>1.38</v>
      </c>
      <c r="H581" s="11">
        <f t="shared" si="19"/>
        <v>1.4666666666666668</v>
      </c>
      <c r="I581">
        <f t="shared" si="18"/>
        <v>866.4</v>
      </c>
      <c r="J581">
        <v>1</v>
      </c>
      <c r="K581">
        <v>866.4</v>
      </c>
    </row>
    <row r="582" spans="1:13">
      <c r="A582" s="1">
        <v>45545</v>
      </c>
      <c r="B582" s="10">
        <v>0.46388888888888885</v>
      </c>
      <c r="D582" t="s">
        <v>18</v>
      </c>
      <c r="E582">
        <v>17.55</v>
      </c>
      <c r="F582">
        <v>14.98</v>
      </c>
      <c r="G582">
        <v>14.12</v>
      </c>
      <c r="H582" s="11">
        <f t="shared" si="19"/>
        <v>15.549999999999999</v>
      </c>
      <c r="I582">
        <f t="shared" si="18"/>
        <v>45</v>
      </c>
      <c r="J582">
        <v>1</v>
      </c>
      <c r="K582" s="20">
        <v>45</v>
      </c>
      <c r="M582">
        <v>33.799999999999997</v>
      </c>
    </row>
    <row r="583" spans="1:13">
      <c r="A583" s="1">
        <v>45545</v>
      </c>
      <c r="B583" s="10">
        <v>0.44444444444444442</v>
      </c>
      <c r="D583" t="s">
        <v>23</v>
      </c>
      <c r="E583">
        <v>3.48</v>
      </c>
      <c r="F583">
        <v>3.2</v>
      </c>
      <c r="G583">
        <v>2.82</v>
      </c>
      <c r="H583" s="11">
        <f t="shared" si="19"/>
        <v>3.1666666666666665</v>
      </c>
      <c r="I583">
        <f t="shared" si="18"/>
        <v>145.5</v>
      </c>
      <c r="J583">
        <v>1</v>
      </c>
      <c r="K583">
        <v>145.5</v>
      </c>
      <c r="M583">
        <v>16.100000000000001</v>
      </c>
    </row>
    <row r="584" spans="1:13">
      <c r="A584" s="1">
        <v>45545</v>
      </c>
      <c r="B584" s="10">
        <v>0.39583333333333331</v>
      </c>
      <c r="D584" t="s">
        <v>21</v>
      </c>
      <c r="E584">
        <v>1.45</v>
      </c>
      <c r="F584">
        <v>1.59</v>
      </c>
      <c r="G584">
        <v>1.41</v>
      </c>
      <c r="H584" s="11">
        <f t="shared" si="19"/>
        <v>1.4833333333333334</v>
      </c>
      <c r="I584">
        <f t="shared" si="18"/>
        <v>196.8</v>
      </c>
      <c r="J584">
        <f>100/50</f>
        <v>2</v>
      </c>
      <c r="K584">
        <v>98.4</v>
      </c>
      <c r="M584">
        <v>2.71</v>
      </c>
    </row>
    <row r="585" spans="1:13">
      <c r="A585" s="1">
        <v>45545</v>
      </c>
      <c r="B585" s="10">
        <v>0.6875</v>
      </c>
      <c r="D585" t="s">
        <v>38</v>
      </c>
      <c r="E585">
        <v>14.77</v>
      </c>
      <c r="F585">
        <v>13.99</v>
      </c>
      <c r="G585">
        <v>11.92</v>
      </c>
      <c r="H585" s="11">
        <f t="shared" si="19"/>
        <v>13.56</v>
      </c>
      <c r="I585">
        <f t="shared" si="18"/>
        <v>21.1</v>
      </c>
      <c r="J585">
        <v>1</v>
      </c>
      <c r="K585">
        <v>21.1</v>
      </c>
    </row>
    <row r="586" spans="1:13">
      <c r="A586" s="1">
        <v>45546</v>
      </c>
      <c r="B586" s="10">
        <v>0.4548611111111111</v>
      </c>
      <c r="D586" t="s">
        <v>24</v>
      </c>
      <c r="E586">
        <v>6.22</v>
      </c>
      <c r="F586">
        <v>6.27</v>
      </c>
      <c r="G586">
        <v>4.72</v>
      </c>
      <c r="H586" s="11">
        <f t="shared" si="19"/>
        <v>5.7366666666666655</v>
      </c>
      <c r="I586">
        <f t="shared" si="18"/>
        <v>172.5</v>
      </c>
      <c r="J586">
        <v>1</v>
      </c>
      <c r="K586">
        <v>172.5</v>
      </c>
      <c r="M586">
        <v>13.5</v>
      </c>
    </row>
    <row r="587" spans="1:13">
      <c r="A587" s="1">
        <v>45546</v>
      </c>
      <c r="B587" s="10">
        <v>0.54652777777777783</v>
      </c>
      <c r="D587" t="s">
        <v>17</v>
      </c>
      <c r="E587">
        <v>3.25</v>
      </c>
      <c r="F587">
        <v>2.99</v>
      </c>
      <c r="G587">
        <v>2.87</v>
      </c>
      <c r="H587" s="11">
        <f t="shared" si="19"/>
        <v>3.0366666666666666</v>
      </c>
      <c r="I587">
        <f t="shared" si="18"/>
        <v>34.5</v>
      </c>
      <c r="J587">
        <v>1</v>
      </c>
      <c r="K587">
        <v>34.5</v>
      </c>
      <c r="M587">
        <v>3.28</v>
      </c>
    </row>
    <row r="588" spans="1:13">
      <c r="A588" s="1">
        <v>45546</v>
      </c>
      <c r="B588" s="10">
        <v>0.51736111111111105</v>
      </c>
      <c r="D588" t="s">
        <v>26</v>
      </c>
      <c r="E588">
        <v>3.74</v>
      </c>
      <c r="F588">
        <v>2.91</v>
      </c>
      <c r="G588" s="11">
        <v>2.4</v>
      </c>
      <c r="H588" s="11">
        <f t="shared" si="19"/>
        <v>3.0166666666666671</v>
      </c>
      <c r="I588">
        <f t="shared" si="18"/>
        <v>449.4</v>
      </c>
      <c r="J588">
        <f>100/50</f>
        <v>2</v>
      </c>
      <c r="K588">
        <v>224.7</v>
      </c>
      <c r="M588">
        <v>3.76</v>
      </c>
    </row>
    <row r="589" spans="1:13">
      <c r="A589" s="1">
        <v>45545</v>
      </c>
      <c r="B589" s="10">
        <v>0.73611111111111116</v>
      </c>
      <c r="D589" t="s">
        <v>28</v>
      </c>
      <c r="E589">
        <v>1.96</v>
      </c>
      <c r="F589">
        <v>2.1800000000000002</v>
      </c>
      <c r="G589">
        <v>1.97</v>
      </c>
      <c r="H589" s="11">
        <f t="shared" si="19"/>
        <v>2.0366666666666666</v>
      </c>
      <c r="I589">
        <f t="shared" si="18"/>
        <v>35.9</v>
      </c>
      <c r="J589">
        <v>1</v>
      </c>
      <c r="K589">
        <v>35.9</v>
      </c>
      <c r="M589">
        <v>1.39</v>
      </c>
    </row>
    <row r="590" spans="1:13">
      <c r="A590" s="1">
        <v>45552</v>
      </c>
      <c r="B590" s="10">
        <v>0.35416666666666669</v>
      </c>
      <c r="D590" t="s">
        <v>19</v>
      </c>
      <c r="E590">
        <v>5.54</v>
      </c>
      <c r="F590">
        <v>5.56</v>
      </c>
      <c r="G590">
        <v>5.63</v>
      </c>
      <c r="H590" s="11">
        <f t="shared" ref="H590:H593" si="20">+AVERAGE(E590:G590,P590)</f>
        <v>5.5766666666666671</v>
      </c>
      <c r="I590">
        <f t="shared" ref="I590:I593" si="21">+K590*J590</f>
        <v>344.8</v>
      </c>
      <c r="J590">
        <v>1</v>
      </c>
      <c r="K590">
        <v>344.8</v>
      </c>
      <c r="M590">
        <v>148</v>
      </c>
    </row>
    <row r="591" spans="1:13">
      <c r="A591" s="1">
        <v>45552</v>
      </c>
      <c r="B591" s="10">
        <v>0.39930555555555558</v>
      </c>
      <c r="D591" t="s">
        <v>33</v>
      </c>
      <c r="E591">
        <v>3.67</v>
      </c>
      <c r="F591">
        <v>3.01</v>
      </c>
      <c r="G591">
        <v>2.7</v>
      </c>
      <c r="H591" s="11">
        <f t="shared" si="20"/>
        <v>3.1266666666666665</v>
      </c>
      <c r="I591">
        <f t="shared" si="21"/>
        <v>235.9</v>
      </c>
      <c r="J591">
        <v>1</v>
      </c>
      <c r="K591">
        <v>235.9</v>
      </c>
    </row>
    <row r="592" spans="1:13">
      <c r="A592" s="1">
        <v>45552</v>
      </c>
      <c r="B592" s="10">
        <v>0.40277777777777773</v>
      </c>
      <c r="D592" t="s">
        <v>22</v>
      </c>
      <c r="E592" s="11">
        <v>1</v>
      </c>
      <c r="F592">
        <v>1.22</v>
      </c>
      <c r="G592">
        <v>0.83</v>
      </c>
      <c r="H592" s="11">
        <f t="shared" si="20"/>
        <v>1.0166666666666666</v>
      </c>
      <c r="I592">
        <f t="shared" si="21"/>
        <v>151.5</v>
      </c>
      <c r="J592">
        <v>1</v>
      </c>
      <c r="K592">
        <v>151.5</v>
      </c>
      <c r="M592">
        <v>4.1900000000000004</v>
      </c>
    </row>
    <row r="593" spans="1:17">
      <c r="A593" s="1">
        <v>45551</v>
      </c>
      <c r="B593" s="10">
        <v>0.64583333333333337</v>
      </c>
      <c r="D593" t="s">
        <v>31</v>
      </c>
      <c r="E593" s="11">
        <v>10.5</v>
      </c>
      <c r="F593">
        <v>10.27</v>
      </c>
      <c r="G593">
        <v>7.93</v>
      </c>
      <c r="H593" s="11">
        <f t="shared" si="20"/>
        <v>9.5666666666666664</v>
      </c>
      <c r="I593">
        <f t="shared" si="21"/>
        <v>35.9</v>
      </c>
      <c r="J593">
        <v>1</v>
      </c>
      <c r="K593">
        <v>35.9</v>
      </c>
      <c r="M593">
        <v>15300</v>
      </c>
    </row>
    <row r="594" spans="1:17">
      <c r="A594" s="1">
        <v>45552</v>
      </c>
      <c r="B594" s="10">
        <v>0.52430555555555558</v>
      </c>
      <c r="D594" t="s">
        <v>26</v>
      </c>
      <c r="E594">
        <v>0.65</v>
      </c>
      <c r="F594">
        <v>0.52</v>
      </c>
      <c r="G594">
        <v>0.69</v>
      </c>
      <c r="H594" s="11">
        <f t="shared" ref="H594:H595" si="22">+AVERAGE(E594:G594,P594)</f>
        <v>0.62</v>
      </c>
      <c r="I594">
        <f t="shared" ref="I594:I596" si="23">+K594*J594</f>
        <v>365.4</v>
      </c>
      <c r="J594">
        <v>1</v>
      </c>
      <c r="K594">
        <v>365.4</v>
      </c>
      <c r="M594">
        <v>6.07</v>
      </c>
    </row>
    <row r="595" spans="1:17">
      <c r="A595" s="1">
        <v>45553</v>
      </c>
      <c r="B595" s="10">
        <v>0.44305555555555554</v>
      </c>
      <c r="D595" t="s">
        <v>50</v>
      </c>
      <c r="E595">
        <v>0.88</v>
      </c>
      <c r="F595">
        <v>0.9</v>
      </c>
      <c r="G595">
        <v>0.94</v>
      </c>
      <c r="H595" s="11">
        <f t="shared" si="22"/>
        <v>0.90666666666666662</v>
      </c>
      <c r="I595">
        <f t="shared" si="23"/>
        <v>178.2</v>
      </c>
      <c r="J595">
        <v>1</v>
      </c>
      <c r="K595">
        <v>178.2</v>
      </c>
    </row>
    <row r="596" spans="1:17">
      <c r="A596" s="1">
        <v>45552</v>
      </c>
      <c r="B596" s="10">
        <v>0.52083333333333337</v>
      </c>
      <c r="D596" t="s">
        <v>28</v>
      </c>
      <c r="E596">
        <v>16.940000000000001</v>
      </c>
      <c r="F596">
        <v>11.9</v>
      </c>
      <c r="G596">
        <v>7.93</v>
      </c>
      <c r="H596" s="20">
        <f>+AVERAGE(E596:G596,Q596)</f>
        <v>15.517500000000002</v>
      </c>
      <c r="I596">
        <f t="shared" si="23"/>
        <v>116.9</v>
      </c>
      <c r="J596">
        <v>1</v>
      </c>
      <c r="K596">
        <v>116.9</v>
      </c>
      <c r="M596">
        <v>1.91</v>
      </c>
      <c r="P596" t="s">
        <v>52</v>
      </c>
      <c r="Q596">
        <v>25.3</v>
      </c>
    </row>
    <row r="597" spans="1:17">
      <c r="A597" s="1">
        <v>45559</v>
      </c>
      <c r="B597" s="10">
        <v>0.375</v>
      </c>
      <c r="D597" t="s">
        <v>19</v>
      </c>
      <c r="E597">
        <v>8.8699999999999992</v>
      </c>
      <c r="F597">
        <v>9.0299999999999994</v>
      </c>
      <c r="G597">
        <v>8.52</v>
      </c>
      <c r="H597" s="20">
        <f t="shared" ref="H597:H601" si="24">+AVERAGE(E597:G597,Q597)</f>
        <v>8.8066666666666666</v>
      </c>
      <c r="I597">
        <f t="shared" ref="I597:I601" si="25">+K597*J597</f>
        <v>126.7</v>
      </c>
      <c r="J597">
        <v>1</v>
      </c>
      <c r="K597">
        <v>126.7</v>
      </c>
      <c r="M597">
        <v>70.8</v>
      </c>
    </row>
    <row r="598" spans="1:17">
      <c r="A598" s="1">
        <v>45558</v>
      </c>
      <c r="B598" s="10">
        <v>0.63541666666666663</v>
      </c>
      <c r="D598" t="s">
        <v>31</v>
      </c>
      <c r="E598">
        <v>8.24</v>
      </c>
      <c r="F598">
        <v>7.41</v>
      </c>
      <c r="G598">
        <v>11.18</v>
      </c>
      <c r="H598" s="20">
        <f t="shared" si="24"/>
        <v>8.9433333333333334</v>
      </c>
      <c r="I598">
        <f t="shared" si="25"/>
        <v>10.7</v>
      </c>
      <c r="J598">
        <v>1</v>
      </c>
      <c r="K598">
        <v>10.7</v>
      </c>
      <c r="M598">
        <v>14250</v>
      </c>
    </row>
    <row r="599" spans="1:17">
      <c r="A599" s="1">
        <v>45559</v>
      </c>
      <c r="B599" s="10">
        <v>0.4381944444444445</v>
      </c>
      <c r="D599" t="s">
        <v>50</v>
      </c>
      <c r="E599">
        <v>3.32</v>
      </c>
      <c r="F599">
        <v>3.08</v>
      </c>
      <c r="G599">
        <v>3.73</v>
      </c>
      <c r="H599" s="20">
        <f t="shared" si="24"/>
        <v>3.3766666666666669</v>
      </c>
      <c r="I599">
        <f t="shared" si="25"/>
        <v>2419.6</v>
      </c>
      <c r="J599">
        <v>1</v>
      </c>
      <c r="K599">
        <v>2419.6</v>
      </c>
    </row>
    <row r="600" spans="1:17">
      <c r="A600" s="1">
        <v>45559</v>
      </c>
      <c r="B600" s="10">
        <v>0.4381944444444445</v>
      </c>
      <c r="D600" t="s">
        <v>22</v>
      </c>
      <c r="E600">
        <v>0.73</v>
      </c>
      <c r="F600">
        <v>0.72</v>
      </c>
      <c r="G600">
        <v>0.67</v>
      </c>
      <c r="H600" s="20">
        <f t="shared" si="24"/>
        <v>0.70666666666666667</v>
      </c>
      <c r="I600">
        <f t="shared" si="25"/>
        <v>686.7</v>
      </c>
      <c r="J600">
        <v>1</v>
      </c>
      <c r="K600">
        <v>686.7</v>
      </c>
      <c r="M600">
        <v>4.1900000000000004</v>
      </c>
    </row>
    <row r="601" spans="1:17">
      <c r="A601" s="1">
        <v>45559</v>
      </c>
      <c r="B601" s="10">
        <v>0.44513888888888892</v>
      </c>
      <c r="D601" t="s">
        <v>33</v>
      </c>
      <c r="E601">
        <v>2.2200000000000002</v>
      </c>
      <c r="F601">
        <v>2.14</v>
      </c>
      <c r="G601">
        <v>2.31</v>
      </c>
      <c r="H601" s="20">
        <f t="shared" si="24"/>
        <v>2.2233333333333332</v>
      </c>
      <c r="I601">
        <f t="shared" si="25"/>
        <v>549.29999999999995</v>
      </c>
      <c r="J601">
        <v>1</v>
      </c>
      <c r="K601">
        <v>549.29999999999995</v>
      </c>
    </row>
    <row r="602" spans="1:17">
      <c r="A602" s="1">
        <v>45559</v>
      </c>
      <c r="B602" s="10">
        <v>0.77430555555555547</v>
      </c>
      <c r="D602" t="s">
        <v>34</v>
      </c>
      <c r="E602">
        <v>3.49</v>
      </c>
      <c r="F602">
        <v>3.81</v>
      </c>
      <c r="G602">
        <v>2.68</v>
      </c>
      <c r="H602" s="20">
        <f t="shared" ref="H602:H604" si="26">+AVERAGE(E602:G602,Q602)</f>
        <v>3.3266666666666667</v>
      </c>
      <c r="I602">
        <f t="shared" ref="I602:I604" si="27">+K602*J602</f>
        <v>38.4</v>
      </c>
      <c r="J602">
        <v>1</v>
      </c>
      <c r="K602">
        <v>38.4</v>
      </c>
      <c r="M602">
        <v>30.8</v>
      </c>
    </row>
    <row r="603" spans="1:17">
      <c r="A603" s="1">
        <v>45559</v>
      </c>
      <c r="B603" s="10">
        <v>0.6875</v>
      </c>
      <c r="D603" t="s">
        <v>38</v>
      </c>
      <c r="E603">
        <v>13.03</v>
      </c>
      <c r="F603">
        <v>12.01</v>
      </c>
      <c r="G603">
        <v>12.91</v>
      </c>
      <c r="H603" s="20">
        <f t="shared" si="26"/>
        <v>12.65</v>
      </c>
      <c r="I603">
        <f t="shared" si="27"/>
        <v>72.3</v>
      </c>
      <c r="J603">
        <v>1</v>
      </c>
      <c r="K603">
        <v>72.3</v>
      </c>
    </row>
    <row r="604" spans="1:17">
      <c r="A604" s="1">
        <v>45559</v>
      </c>
      <c r="B604" s="10">
        <v>0.52083333333333337</v>
      </c>
      <c r="D604" t="s">
        <v>28</v>
      </c>
      <c r="E604">
        <v>1.82</v>
      </c>
      <c r="F604">
        <v>1.84</v>
      </c>
      <c r="G604">
        <v>2.1</v>
      </c>
      <c r="H604" s="20">
        <f t="shared" si="26"/>
        <v>1.92</v>
      </c>
      <c r="I604">
        <f t="shared" si="27"/>
        <v>110.6</v>
      </c>
      <c r="J604">
        <v>1</v>
      </c>
      <c r="K604">
        <v>110.6</v>
      </c>
      <c r="M604">
        <v>2.59</v>
      </c>
    </row>
    <row r="605" spans="1:17">
      <c r="A605" s="1">
        <v>45560</v>
      </c>
      <c r="B605" s="10">
        <v>0.54097222222222219</v>
      </c>
      <c r="D605" t="s">
        <v>26</v>
      </c>
      <c r="E605">
        <v>2.29</v>
      </c>
      <c r="F605">
        <v>1.83</v>
      </c>
      <c r="G605">
        <v>2.08</v>
      </c>
      <c r="H605" s="20">
        <f t="shared" ref="H605:H608" si="28">+AVERAGE(E605:G605,Q605)</f>
        <v>2.0666666666666669</v>
      </c>
      <c r="I605">
        <f t="shared" ref="I605:I608" si="29">+K605*J605</f>
        <v>1483.08</v>
      </c>
      <c r="J605">
        <f>102/50</f>
        <v>2.04</v>
      </c>
      <c r="K605">
        <v>727</v>
      </c>
      <c r="M605">
        <v>11</v>
      </c>
    </row>
    <row r="606" spans="1:17">
      <c r="A606" s="1">
        <v>45566</v>
      </c>
      <c r="B606" s="10">
        <v>0.41180555555555554</v>
      </c>
      <c r="D606" t="s">
        <v>33</v>
      </c>
      <c r="E606">
        <v>4.12</v>
      </c>
      <c r="F606">
        <v>3.67</v>
      </c>
      <c r="G606">
        <v>4.47</v>
      </c>
      <c r="H606" s="20">
        <f t="shared" si="28"/>
        <v>4.0866666666666669</v>
      </c>
      <c r="I606">
        <f t="shared" si="29"/>
        <v>412.8</v>
      </c>
      <c r="J606">
        <f>100/50</f>
        <v>2</v>
      </c>
      <c r="K606">
        <v>206.4</v>
      </c>
    </row>
    <row r="607" spans="1:17">
      <c r="A607" s="1">
        <v>45565</v>
      </c>
      <c r="B607" s="10">
        <v>0.64583333333333337</v>
      </c>
      <c r="D607" t="s">
        <v>31</v>
      </c>
      <c r="E607">
        <v>8.49</v>
      </c>
      <c r="F607">
        <v>4.29</v>
      </c>
      <c r="G607">
        <v>5.05</v>
      </c>
      <c r="H607" s="20">
        <f t="shared" si="28"/>
        <v>5.9433333333333342</v>
      </c>
      <c r="I607">
        <f t="shared" si="29"/>
        <v>201.4</v>
      </c>
      <c r="J607">
        <v>1</v>
      </c>
      <c r="K607">
        <v>201.4</v>
      </c>
      <c r="M607">
        <v>7740</v>
      </c>
    </row>
    <row r="608" spans="1:17">
      <c r="A608" s="1">
        <v>45566</v>
      </c>
      <c r="B608" s="10">
        <v>0.48888888888888887</v>
      </c>
      <c r="D608" t="s">
        <v>50</v>
      </c>
      <c r="E608">
        <v>2.99</v>
      </c>
      <c r="F608">
        <v>3.12</v>
      </c>
      <c r="G608">
        <v>5.2</v>
      </c>
      <c r="H608" s="20">
        <f t="shared" si="28"/>
        <v>3.77</v>
      </c>
      <c r="I608">
        <f t="shared" si="29"/>
        <v>181.2</v>
      </c>
      <c r="J608">
        <f>100/50</f>
        <v>2</v>
      </c>
      <c r="K608">
        <v>90.6</v>
      </c>
    </row>
    <row r="609" spans="1:17">
      <c r="A609" s="1">
        <v>45566</v>
      </c>
      <c r="B609" s="10">
        <v>0.46388888888888885</v>
      </c>
      <c r="D609" t="s">
        <v>22</v>
      </c>
      <c r="E609">
        <v>1.1499999999999999</v>
      </c>
      <c r="F609">
        <v>3.61</v>
      </c>
      <c r="G609">
        <v>0.94</v>
      </c>
      <c r="H609" s="20">
        <f t="shared" ref="H609" si="30">+AVERAGE(E609:G609,Q609)</f>
        <v>1.8999999999999997</v>
      </c>
      <c r="I609">
        <f t="shared" ref="I609" si="31">+K609*J609</f>
        <v>251.8</v>
      </c>
      <c r="J609">
        <f>100/50</f>
        <v>2</v>
      </c>
      <c r="K609">
        <v>125.9</v>
      </c>
      <c r="M609">
        <v>46.1</v>
      </c>
    </row>
    <row r="610" spans="1:17">
      <c r="A610" s="1">
        <v>45566</v>
      </c>
      <c r="B610" s="10">
        <v>0.77500000000000002</v>
      </c>
      <c r="D610" t="s">
        <v>34</v>
      </c>
      <c r="E610">
        <v>6.51</v>
      </c>
      <c r="F610">
        <v>5.25</v>
      </c>
      <c r="G610">
        <v>4.3899999999999997</v>
      </c>
      <c r="H610" s="20">
        <f t="shared" ref="H610:H613" si="32">+AVERAGE(E610:G610,Q610)</f>
        <v>5.3833333333333329</v>
      </c>
      <c r="I610">
        <f t="shared" ref="I610:I613" si="33">+K610*J610</f>
        <v>2419.6</v>
      </c>
      <c r="J610">
        <v>1</v>
      </c>
      <c r="K610">
        <v>2419.6</v>
      </c>
      <c r="M610">
        <v>302</v>
      </c>
    </row>
    <row r="611" spans="1:17">
      <c r="A611" s="1">
        <v>45567</v>
      </c>
      <c r="B611" s="10">
        <v>0.36458333333333331</v>
      </c>
      <c r="D611" t="s">
        <v>19</v>
      </c>
      <c r="E611">
        <v>14.66</v>
      </c>
      <c r="F611">
        <v>14.01</v>
      </c>
      <c r="G611">
        <v>14.47</v>
      </c>
      <c r="H611" s="20">
        <f t="shared" si="32"/>
        <v>14.38</v>
      </c>
      <c r="I611">
        <f t="shared" si="33"/>
        <v>201.4</v>
      </c>
      <c r="J611">
        <v>1</v>
      </c>
      <c r="K611">
        <v>201.4</v>
      </c>
      <c r="M611">
        <v>840</v>
      </c>
    </row>
    <row r="612" spans="1:17">
      <c r="A612" s="1">
        <v>45566</v>
      </c>
      <c r="B612" s="10">
        <v>0.6875</v>
      </c>
      <c r="D612" t="s">
        <v>38</v>
      </c>
      <c r="E612">
        <v>17.91</v>
      </c>
      <c r="F612">
        <v>16.21</v>
      </c>
      <c r="G612">
        <v>18.38</v>
      </c>
      <c r="H612" s="20">
        <f t="shared" si="32"/>
        <v>17.5</v>
      </c>
      <c r="I612">
        <f t="shared" si="33"/>
        <v>71.7</v>
      </c>
      <c r="J612">
        <v>1</v>
      </c>
      <c r="K612">
        <v>71.7</v>
      </c>
    </row>
    <row r="613" spans="1:17">
      <c r="A613" s="1">
        <v>45566</v>
      </c>
      <c r="B613" s="10">
        <v>0.58333333333333337</v>
      </c>
      <c r="D613" t="s">
        <v>28</v>
      </c>
      <c r="E613">
        <v>4.91</v>
      </c>
      <c r="F613">
        <v>3.05</v>
      </c>
      <c r="G613">
        <v>3.6</v>
      </c>
      <c r="H613" s="20">
        <f t="shared" si="32"/>
        <v>3.8533333333333335</v>
      </c>
      <c r="I613">
        <f t="shared" si="33"/>
        <v>344.8</v>
      </c>
      <c r="J613">
        <v>1</v>
      </c>
      <c r="K613">
        <v>344.8</v>
      </c>
      <c r="M613">
        <v>31.4</v>
      </c>
    </row>
    <row r="614" spans="1:17">
      <c r="A614" s="1">
        <v>45567</v>
      </c>
      <c r="B614" s="10">
        <v>0.51666666666666672</v>
      </c>
      <c r="D614" t="s">
        <v>26</v>
      </c>
      <c r="E614">
        <v>1.95</v>
      </c>
      <c r="F614">
        <v>1.69</v>
      </c>
      <c r="G614">
        <v>2.11</v>
      </c>
      <c r="H614" s="20">
        <f t="shared" ref="H614" si="34">+AVERAGE(E614:G614,Q614)</f>
        <v>1.9166666666666667</v>
      </c>
      <c r="I614">
        <f t="shared" ref="I614" si="35">+K614*J614</f>
        <v>870.4</v>
      </c>
      <c r="J614">
        <f>100/50</f>
        <v>2</v>
      </c>
      <c r="K614">
        <v>435.2</v>
      </c>
      <c r="M614">
        <v>16</v>
      </c>
    </row>
    <row r="615" spans="1:17">
      <c r="A615" s="1">
        <v>45573</v>
      </c>
      <c r="B615" s="10">
        <v>0.35416666666666669</v>
      </c>
      <c r="D615" t="s">
        <v>19</v>
      </c>
      <c r="E615">
        <v>5.42</v>
      </c>
      <c r="F615">
        <v>4.9400000000000004</v>
      </c>
      <c r="G615">
        <v>4.41</v>
      </c>
      <c r="H615" s="20">
        <f t="shared" ref="H615:H616" si="36">+AVERAGE(E615:G615,Q615)</f>
        <v>4.9233333333333329</v>
      </c>
      <c r="I615">
        <f t="shared" ref="I615:I616" si="37">+K615*J615</f>
        <v>52.9</v>
      </c>
      <c r="J615">
        <v>1</v>
      </c>
      <c r="K615">
        <v>52.9</v>
      </c>
      <c r="M615">
        <v>286</v>
      </c>
    </row>
    <row r="616" spans="1:17">
      <c r="A616" s="1">
        <v>45573</v>
      </c>
      <c r="B616" s="10">
        <v>0.52083333333333337</v>
      </c>
      <c r="D616" t="s">
        <v>50</v>
      </c>
      <c r="E616">
        <v>2.37</v>
      </c>
      <c r="F616">
        <v>2.1</v>
      </c>
      <c r="G616">
        <v>1.73</v>
      </c>
      <c r="H616" s="20">
        <f t="shared" si="36"/>
        <v>2.0666666666666669</v>
      </c>
      <c r="I616">
        <f t="shared" si="37"/>
        <v>159.69999999999999</v>
      </c>
      <c r="J616">
        <v>1</v>
      </c>
      <c r="K616">
        <v>159.69999999999999</v>
      </c>
    </row>
    <row r="617" spans="1:17">
      <c r="A617" s="1">
        <v>45573</v>
      </c>
      <c r="B617" s="10">
        <v>0.6875</v>
      </c>
      <c r="D617" t="s">
        <v>38</v>
      </c>
      <c r="E617">
        <v>10.54</v>
      </c>
      <c r="F617">
        <v>10.38</v>
      </c>
      <c r="G617">
        <v>10.130000000000001</v>
      </c>
      <c r="H617" s="20">
        <f t="shared" ref="H617:H620" si="38">+AVERAGE(E617:G617,Q617)</f>
        <v>10.350000000000001</v>
      </c>
      <c r="I617">
        <f t="shared" ref="I617:I620" si="39">+K617*J617</f>
        <v>34.1</v>
      </c>
      <c r="J617">
        <v>1</v>
      </c>
      <c r="K617" s="26">
        <v>34.1</v>
      </c>
      <c r="O617" t="s">
        <v>53</v>
      </c>
    </row>
    <row r="618" spans="1:17">
      <c r="A618" s="1">
        <v>45574</v>
      </c>
      <c r="B618" s="10">
        <v>0.40277777777777773</v>
      </c>
      <c r="D618" t="s">
        <v>33</v>
      </c>
      <c r="E618">
        <v>1.46</v>
      </c>
      <c r="F618">
        <v>1.6</v>
      </c>
      <c r="G618">
        <v>1.54</v>
      </c>
      <c r="H618" s="20">
        <f t="shared" si="38"/>
        <v>1.5333333333333332</v>
      </c>
      <c r="I618">
        <f t="shared" si="39"/>
        <v>435.2</v>
      </c>
      <c r="J618">
        <v>1</v>
      </c>
      <c r="K618" s="26">
        <v>435.2</v>
      </c>
      <c r="O618" t="s">
        <v>54</v>
      </c>
    </row>
    <row r="619" spans="1:17">
      <c r="A619" s="1">
        <v>45573</v>
      </c>
      <c r="B619" s="10">
        <v>0.72916666666666663</v>
      </c>
      <c r="D619" t="s">
        <v>34</v>
      </c>
      <c r="E619" s="11">
        <v>2</v>
      </c>
      <c r="F619">
        <v>2.14</v>
      </c>
      <c r="G619">
        <v>1.79</v>
      </c>
      <c r="H619" s="20">
        <f t="shared" si="38"/>
        <v>1.9766666666666668</v>
      </c>
      <c r="I619">
        <f t="shared" si="39"/>
        <v>83.6</v>
      </c>
      <c r="J619">
        <v>1</v>
      </c>
      <c r="K619" s="26">
        <v>83.6</v>
      </c>
      <c r="M619">
        <v>44.7</v>
      </c>
      <c r="O619" t="s">
        <v>55</v>
      </c>
    </row>
    <row r="620" spans="1:17">
      <c r="A620" s="1">
        <v>45573</v>
      </c>
      <c r="B620" s="10">
        <v>0.5625</v>
      </c>
      <c r="D620" t="s">
        <v>28</v>
      </c>
      <c r="E620">
        <v>1.75</v>
      </c>
      <c r="F620" s="11">
        <v>1.8</v>
      </c>
      <c r="G620">
        <v>1.73</v>
      </c>
      <c r="H620" s="11">
        <f t="shared" si="38"/>
        <v>1.7599999999999998</v>
      </c>
      <c r="I620">
        <f t="shared" si="39"/>
        <v>224.7</v>
      </c>
      <c r="J620">
        <v>1</v>
      </c>
      <c r="K620" s="26">
        <v>224.7</v>
      </c>
      <c r="M620">
        <v>5.01</v>
      </c>
      <c r="O620" t="s">
        <v>56</v>
      </c>
    </row>
    <row r="621" spans="1:17">
      <c r="A621" s="1">
        <v>45574</v>
      </c>
      <c r="B621" s="10">
        <v>0.53680555555555554</v>
      </c>
      <c r="D621" t="s">
        <v>26</v>
      </c>
      <c r="E621">
        <v>0.74</v>
      </c>
      <c r="F621">
        <v>0.78</v>
      </c>
      <c r="G621">
        <v>0.76</v>
      </c>
      <c r="H621" s="11">
        <f t="shared" ref="H621:H685" si="40">+AVERAGE(E621:G621,Q621)</f>
        <v>0.76000000000000012</v>
      </c>
      <c r="I621">
        <f t="shared" ref="I621" si="41">+K621*J621</f>
        <v>325.5</v>
      </c>
      <c r="J621">
        <v>1</v>
      </c>
      <c r="K621" s="26">
        <v>325.5</v>
      </c>
      <c r="M621">
        <v>4.74</v>
      </c>
      <c r="O621" t="s">
        <v>57</v>
      </c>
      <c r="Q621" t="s">
        <v>58</v>
      </c>
    </row>
    <row r="622" spans="1:17">
      <c r="A622" s="1">
        <v>45579</v>
      </c>
      <c r="B622" s="10">
        <v>0.60416666666666663</v>
      </c>
      <c r="D622" t="s">
        <v>31</v>
      </c>
      <c r="E622">
        <v>12.92</v>
      </c>
      <c r="F622">
        <v>10.45</v>
      </c>
      <c r="G622">
        <v>9.16</v>
      </c>
      <c r="H622" s="11">
        <f t="shared" si="40"/>
        <v>40.799166666666672</v>
      </c>
      <c r="I622">
        <v>7.5</v>
      </c>
      <c r="J622">
        <v>1</v>
      </c>
      <c r="K622">
        <v>7.5</v>
      </c>
      <c r="M622">
        <v>6680</v>
      </c>
      <c r="O622" t="s">
        <v>59</v>
      </c>
      <c r="P622">
        <v>17.3</v>
      </c>
      <c r="Q622">
        <f>+((P622-K622)/K622)*100</f>
        <v>130.66666666666669</v>
      </c>
    </row>
    <row r="623" spans="1:17">
      <c r="A623" s="1">
        <v>45579</v>
      </c>
      <c r="B623" s="10">
        <v>0.72916666666666663</v>
      </c>
      <c r="D623" t="s">
        <v>28</v>
      </c>
      <c r="E623">
        <v>1.1499999999999999</v>
      </c>
      <c r="F623">
        <v>1.06</v>
      </c>
      <c r="G623">
        <v>1.05</v>
      </c>
      <c r="H623" s="11">
        <f t="shared" si="40"/>
        <v>0.81499999999999995</v>
      </c>
      <c r="I623">
        <v>1299.7</v>
      </c>
      <c r="J623">
        <v>1</v>
      </c>
      <c r="K623">
        <v>1299.7</v>
      </c>
      <c r="M623">
        <v>3.34</v>
      </c>
      <c r="P623">
        <v>1299.7</v>
      </c>
      <c r="Q623">
        <f t="shared" ref="Q623:Q628" si="42">+((P623-K623)/K623)*100</f>
        <v>0</v>
      </c>
    </row>
    <row r="624" spans="1:17">
      <c r="A624" s="1">
        <v>45580</v>
      </c>
      <c r="B624" s="10">
        <v>0.36458333333333331</v>
      </c>
      <c r="D624" t="s">
        <v>19</v>
      </c>
      <c r="E624">
        <v>2.69</v>
      </c>
      <c r="F624">
        <v>2.41</v>
      </c>
      <c r="G624">
        <v>2.3199999999999998</v>
      </c>
      <c r="H624" s="11">
        <f t="shared" si="40"/>
        <v>19.566864406779661</v>
      </c>
      <c r="I624">
        <v>29.5</v>
      </c>
      <c r="J624">
        <v>1</v>
      </c>
      <c r="K624">
        <v>29.5</v>
      </c>
      <c r="M624">
        <v>136</v>
      </c>
      <c r="P624">
        <v>50.4</v>
      </c>
      <c r="Q624">
        <f t="shared" si="42"/>
        <v>70.847457627118644</v>
      </c>
    </row>
    <row r="625" spans="1:17">
      <c r="A625" s="1">
        <v>45580</v>
      </c>
      <c r="B625" s="10">
        <v>0.41736111111111113</v>
      </c>
      <c r="D625" t="s">
        <v>22</v>
      </c>
      <c r="E625">
        <v>0.85</v>
      </c>
      <c r="F625">
        <v>0.45</v>
      </c>
      <c r="G625">
        <v>0.38</v>
      </c>
      <c r="H625" s="11">
        <f t="shared" si="40"/>
        <v>2.5904180064308702</v>
      </c>
      <c r="I625">
        <v>93.3</v>
      </c>
      <c r="J625">
        <v>1</v>
      </c>
      <c r="K625">
        <v>93.3</v>
      </c>
      <c r="M625">
        <v>5.31</v>
      </c>
      <c r="P625">
        <v>101.4</v>
      </c>
      <c r="Q625">
        <f t="shared" si="42"/>
        <v>8.681672025723481</v>
      </c>
    </row>
    <row r="626" spans="1:17">
      <c r="A626" s="1">
        <v>45580</v>
      </c>
      <c r="B626" s="10">
        <v>0.39583333333333331</v>
      </c>
      <c r="D626" t="s">
        <v>33</v>
      </c>
      <c r="E626">
        <v>1.22</v>
      </c>
      <c r="F626">
        <v>1.72</v>
      </c>
      <c r="G626">
        <v>0.79</v>
      </c>
      <c r="H626" s="11">
        <f t="shared" si="40"/>
        <v>3.9970161290322563</v>
      </c>
      <c r="I626">
        <v>325.5</v>
      </c>
      <c r="J626">
        <v>1</v>
      </c>
      <c r="K626">
        <v>325.5</v>
      </c>
      <c r="P626">
        <v>365.4</v>
      </c>
      <c r="Q626">
        <f t="shared" si="42"/>
        <v>12.258064516129025</v>
      </c>
    </row>
    <row r="627" spans="1:17">
      <c r="A627" s="1">
        <v>45580</v>
      </c>
      <c r="B627" s="10">
        <v>0.5</v>
      </c>
      <c r="D627" t="s">
        <v>34</v>
      </c>
      <c r="E627">
        <v>4.55</v>
      </c>
      <c r="F627">
        <v>4.62</v>
      </c>
      <c r="G627">
        <v>5.03</v>
      </c>
      <c r="H627" s="11">
        <f t="shared" si="40"/>
        <v>17.278813559322035</v>
      </c>
      <c r="I627">
        <v>29.5</v>
      </c>
      <c r="J627">
        <v>1</v>
      </c>
      <c r="K627">
        <v>29.5</v>
      </c>
      <c r="M627">
        <v>19.899999999999999</v>
      </c>
      <c r="P627">
        <v>45.7</v>
      </c>
      <c r="Q627">
        <f t="shared" si="42"/>
        <v>54.915254237288146</v>
      </c>
    </row>
    <row r="628" spans="1:17">
      <c r="A628" s="1">
        <v>45581</v>
      </c>
      <c r="B628" s="10">
        <v>0.51180555555555551</v>
      </c>
      <c r="D628" t="s">
        <v>26</v>
      </c>
      <c r="E628">
        <v>1.29</v>
      </c>
      <c r="F628">
        <v>0.85</v>
      </c>
      <c r="G628">
        <v>0.96</v>
      </c>
      <c r="H628" s="11">
        <f t="shared" si="40"/>
        <v>44.309482758620696</v>
      </c>
      <c r="I628">
        <v>168.2</v>
      </c>
      <c r="J628">
        <v>1</v>
      </c>
      <c r="K628">
        <v>168.2</v>
      </c>
      <c r="M628">
        <v>3.28</v>
      </c>
      <c r="P628">
        <v>461.1</v>
      </c>
      <c r="Q628">
        <f t="shared" si="42"/>
        <v>174.13793103448279</v>
      </c>
    </row>
    <row r="629" spans="1:17">
      <c r="A629" s="1">
        <v>45587</v>
      </c>
      <c r="B629" s="10">
        <v>0.4201388888888889</v>
      </c>
      <c r="D629" t="s">
        <v>33</v>
      </c>
      <c r="E629">
        <v>1.21</v>
      </c>
      <c r="F629">
        <v>1.19</v>
      </c>
      <c r="G629" s="11">
        <v>1</v>
      </c>
      <c r="H629" s="11">
        <f t="shared" si="40"/>
        <v>1.1333333333333333</v>
      </c>
      <c r="I629">
        <f>+K629*J629</f>
        <v>218.7</v>
      </c>
      <c r="J629">
        <v>1</v>
      </c>
      <c r="K629">
        <v>218.7</v>
      </c>
    </row>
    <row r="630" spans="1:17">
      <c r="A630" s="1">
        <v>45587</v>
      </c>
      <c r="B630" s="10">
        <v>0.3923611111111111</v>
      </c>
      <c r="D630" t="s">
        <v>22</v>
      </c>
      <c r="E630">
        <v>0.56000000000000005</v>
      </c>
      <c r="F630">
        <v>0.51</v>
      </c>
      <c r="G630">
        <v>0.49</v>
      </c>
      <c r="H630" s="11">
        <f t="shared" si="40"/>
        <v>0.52</v>
      </c>
      <c r="I630">
        <f t="shared" ref="I630:I636" si="43">+K630*J630</f>
        <v>95.9</v>
      </c>
      <c r="J630">
        <v>1</v>
      </c>
      <c r="K630">
        <v>95.9</v>
      </c>
      <c r="M630">
        <v>4.9400000000000004</v>
      </c>
    </row>
    <row r="631" spans="1:17">
      <c r="A631" s="1">
        <v>45587</v>
      </c>
      <c r="B631" s="10">
        <v>0.34375</v>
      </c>
      <c r="D631" t="s">
        <v>19</v>
      </c>
      <c r="E631">
        <v>2.62</v>
      </c>
      <c r="F631">
        <v>1.87</v>
      </c>
      <c r="G631">
        <v>1.93</v>
      </c>
      <c r="H631" s="11">
        <f t="shared" si="40"/>
        <v>2.14</v>
      </c>
      <c r="I631">
        <f t="shared" si="43"/>
        <v>53</v>
      </c>
      <c r="J631">
        <v>1</v>
      </c>
      <c r="K631" s="20">
        <v>53</v>
      </c>
      <c r="M631">
        <v>120</v>
      </c>
    </row>
    <row r="632" spans="1:17">
      <c r="A632" s="1">
        <v>45587</v>
      </c>
      <c r="B632" s="10">
        <v>0.73263888888888884</v>
      </c>
      <c r="D632" t="s">
        <v>28</v>
      </c>
      <c r="E632">
        <v>1.26</v>
      </c>
      <c r="F632">
        <v>1.18</v>
      </c>
      <c r="G632">
        <v>1.02</v>
      </c>
      <c r="H632" s="11">
        <f t="shared" si="40"/>
        <v>1.1533333333333333</v>
      </c>
      <c r="I632">
        <f t="shared" si="43"/>
        <v>50.4</v>
      </c>
      <c r="J632">
        <v>1</v>
      </c>
      <c r="K632">
        <v>50.4</v>
      </c>
      <c r="M632">
        <v>3.07</v>
      </c>
    </row>
    <row r="633" spans="1:17">
      <c r="A633" s="1">
        <v>45587</v>
      </c>
      <c r="B633" s="10">
        <v>0.79166666666666663</v>
      </c>
      <c r="D633" t="s">
        <v>34</v>
      </c>
      <c r="E633">
        <v>4.66</v>
      </c>
      <c r="F633">
        <v>5.55</v>
      </c>
      <c r="G633" s="11">
        <v>2.8</v>
      </c>
      <c r="H633" s="11">
        <f t="shared" si="40"/>
        <v>4.3366666666666669</v>
      </c>
      <c r="I633">
        <f t="shared" si="43"/>
        <v>6.3</v>
      </c>
      <c r="J633">
        <v>1</v>
      </c>
      <c r="K633">
        <v>6.3</v>
      </c>
      <c r="M633">
        <v>14</v>
      </c>
    </row>
    <row r="634" spans="1:17">
      <c r="A634" s="1">
        <v>45587</v>
      </c>
      <c r="B634" s="10">
        <v>0.70833333333333337</v>
      </c>
      <c r="D634" t="s">
        <v>31</v>
      </c>
      <c r="E634">
        <v>6.32</v>
      </c>
      <c r="F634">
        <v>4.75</v>
      </c>
      <c r="G634">
        <v>4.95</v>
      </c>
      <c r="H634" s="11">
        <f t="shared" si="40"/>
        <v>5.34</v>
      </c>
      <c r="I634">
        <f t="shared" si="43"/>
        <v>8.6</v>
      </c>
      <c r="J634">
        <v>1</v>
      </c>
      <c r="K634">
        <v>8.6</v>
      </c>
      <c r="M634">
        <v>13500</v>
      </c>
    </row>
    <row r="635" spans="1:17">
      <c r="A635" s="1">
        <v>45587</v>
      </c>
      <c r="B635" s="10">
        <v>0.6875</v>
      </c>
      <c r="D635" t="s">
        <v>38</v>
      </c>
      <c r="E635">
        <v>6.24</v>
      </c>
      <c r="F635">
        <v>5.61</v>
      </c>
      <c r="G635">
        <v>6.23</v>
      </c>
      <c r="H635" s="11">
        <f t="shared" si="40"/>
        <v>6.0266666666666673</v>
      </c>
      <c r="I635">
        <f t="shared" si="43"/>
        <v>24.3</v>
      </c>
      <c r="J635">
        <v>1</v>
      </c>
      <c r="K635">
        <v>24.3</v>
      </c>
    </row>
    <row r="636" spans="1:17">
      <c r="A636" s="1">
        <v>45588</v>
      </c>
      <c r="B636" s="10">
        <v>0.5</v>
      </c>
      <c r="D636" t="s">
        <v>26</v>
      </c>
      <c r="E636" s="11">
        <v>0.6</v>
      </c>
      <c r="F636">
        <v>0.69</v>
      </c>
      <c r="G636">
        <v>0.64</v>
      </c>
      <c r="H636" s="11">
        <f t="shared" si="40"/>
        <v>0.64333333333333342</v>
      </c>
      <c r="I636">
        <f t="shared" si="43"/>
        <v>435.2</v>
      </c>
      <c r="J636">
        <v>1</v>
      </c>
      <c r="K636">
        <v>435.2</v>
      </c>
      <c r="M636">
        <v>2.59</v>
      </c>
    </row>
    <row r="637" spans="1:17">
      <c r="A637" s="29">
        <v>45810</v>
      </c>
      <c r="B637" s="10">
        <v>0.36458333333333331</v>
      </c>
      <c r="D637" t="s">
        <v>22</v>
      </c>
      <c r="E637">
        <v>1.5</v>
      </c>
      <c r="F637">
        <v>1.42</v>
      </c>
      <c r="G637">
        <v>1.86</v>
      </c>
      <c r="H637" s="11">
        <f t="shared" si="40"/>
        <v>1.5933333333333335</v>
      </c>
      <c r="I637">
        <v>259.5</v>
      </c>
      <c r="J637">
        <v>1</v>
      </c>
      <c r="K637">
        <f>+I637*J637</f>
        <v>259.5</v>
      </c>
      <c r="O637" t="s">
        <v>60</v>
      </c>
    </row>
    <row r="638" spans="1:17">
      <c r="A638" s="1">
        <v>45810</v>
      </c>
      <c r="B638" s="10">
        <v>0.34375</v>
      </c>
      <c r="D638" t="s">
        <v>61</v>
      </c>
      <c r="E638">
        <v>8.83</v>
      </c>
      <c r="F638">
        <v>8.66</v>
      </c>
      <c r="G638">
        <v>8.34</v>
      </c>
      <c r="H638" s="11">
        <f t="shared" si="40"/>
        <v>8.6100000000000012</v>
      </c>
      <c r="I638" s="20">
        <v>727</v>
      </c>
      <c r="J638">
        <v>1</v>
      </c>
      <c r="K638" s="20">
        <f t="shared" ref="K638:K701" si="44">+I638*J638</f>
        <v>727</v>
      </c>
    </row>
    <row r="639" spans="1:17">
      <c r="A639" s="1">
        <v>45810</v>
      </c>
      <c r="B639" s="10">
        <v>0.37847222222222221</v>
      </c>
      <c r="D639" t="s">
        <v>24</v>
      </c>
      <c r="E639">
        <v>4.47</v>
      </c>
      <c r="F639">
        <v>4.87</v>
      </c>
      <c r="G639">
        <v>4.32</v>
      </c>
      <c r="H639" s="11">
        <f t="shared" si="40"/>
        <v>4.5533333333333337</v>
      </c>
      <c r="I639">
        <v>488.4</v>
      </c>
      <c r="J639">
        <v>1</v>
      </c>
      <c r="K639">
        <f t="shared" si="44"/>
        <v>488.4</v>
      </c>
      <c r="O639" t="s">
        <v>62</v>
      </c>
    </row>
    <row r="640" spans="1:17">
      <c r="A640" s="1">
        <v>45810</v>
      </c>
      <c r="B640" s="10">
        <v>0.39930555555555558</v>
      </c>
      <c r="D640" t="s">
        <v>16</v>
      </c>
      <c r="E640">
        <v>9.32</v>
      </c>
      <c r="F640">
        <v>8.7200000000000006</v>
      </c>
      <c r="G640">
        <v>6.72</v>
      </c>
      <c r="H640" s="11">
        <f t="shared" si="40"/>
        <v>8.2533333333333321</v>
      </c>
      <c r="I640">
        <v>249.5</v>
      </c>
      <c r="J640">
        <v>1</v>
      </c>
      <c r="K640">
        <f t="shared" si="44"/>
        <v>249.5</v>
      </c>
    </row>
    <row r="641" spans="1:15">
      <c r="A641" s="1">
        <v>45810</v>
      </c>
      <c r="B641" s="10">
        <v>0.43194444444444446</v>
      </c>
      <c r="D641" t="s">
        <v>33</v>
      </c>
      <c r="E641">
        <v>3.01</v>
      </c>
      <c r="F641">
        <v>2.63</v>
      </c>
      <c r="G641">
        <v>3.05</v>
      </c>
      <c r="H641" s="11">
        <f t="shared" si="40"/>
        <v>2.8966666666666665</v>
      </c>
      <c r="I641" s="20">
        <v>240</v>
      </c>
      <c r="J641">
        <v>1</v>
      </c>
      <c r="K641">
        <f t="shared" si="44"/>
        <v>240</v>
      </c>
    </row>
    <row r="642" spans="1:15">
      <c r="A642" s="1">
        <v>45810</v>
      </c>
      <c r="B642" s="10">
        <v>0.44444444444444442</v>
      </c>
      <c r="D642" t="s">
        <v>17</v>
      </c>
      <c r="E642">
        <v>9.56</v>
      </c>
      <c r="F642">
        <v>8.42</v>
      </c>
      <c r="G642">
        <v>8.1199999999999992</v>
      </c>
      <c r="H642" s="11">
        <f t="shared" si="40"/>
        <v>8.7000000000000011</v>
      </c>
      <c r="I642">
        <v>166.4</v>
      </c>
      <c r="J642">
        <v>1</v>
      </c>
      <c r="K642">
        <f t="shared" si="44"/>
        <v>166.4</v>
      </c>
    </row>
    <row r="643" spans="1:15">
      <c r="A643" s="1">
        <v>45809</v>
      </c>
      <c r="B643" s="10">
        <v>0.56944444444444442</v>
      </c>
      <c r="D643" t="s">
        <v>38</v>
      </c>
      <c r="E643">
        <v>48.3</v>
      </c>
      <c r="F643">
        <v>49.8</v>
      </c>
      <c r="G643">
        <v>45.4</v>
      </c>
      <c r="H643" s="11">
        <f t="shared" si="40"/>
        <v>47.833333333333336</v>
      </c>
      <c r="I643">
        <v>1986.3</v>
      </c>
      <c r="J643">
        <v>1</v>
      </c>
      <c r="K643">
        <f t="shared" si="44"/>
        <v>1986.3</v>
      </c>
      <c r="O643" t="s">
        <v>63</v>
      </c>
    </row>
    <row r="644" spans="1:15">
      <c r="A644" s="1">
        <v>45810</v>
      </c>
      <c r="B644" s="10">
        <v>0.48958333333333331</v>
      </c>
      <c r="D644" t="s">
        <v>26</v>
      </c>
      <c r="E644">
        <v>1.75</v>
      </c>
      <c r="F644">
        <v>1.61</v>
      </c>
      <c r="G644" s="11">
        <v>1.4</v>
      </c>
      <c r="H644" s="11">
        <f t="shared" si="40"/>
        <v>1.5866666666666667</v>
      </c>
      <c r="I644">
        <v>290.89999999999998</v>
      </c>
      <c r="J644">
        <v>1</v>
      </c>
      <c r="K644">
        <f t="shared" si="44"/>
        <v>290.89999999999998</v>
      </c>
    </row>
    <row r="645" spans="1:15">
      <c r="A645" s="1">
        <v>45810</v>
      </c>
      <c r="B645" s="10">
        <v>0.47361111111111109</v>
      </c>
      <c r="D645" t="s">
        <v>18</v>
      </c>
      <c r="E645">
        <v>8.52</v>
      </c>
      <c r="F645" s="11">
        <v>7.7</v>
      </c>
      <c r="G645" s="11">
        <v>8.9</v>
      </c>
      <c r="H645" s="11">
        <f t="shared" si="40"/>
        <v>8.3733333333333331</v>
      </c>
      <c r="I645">
        <v>63.8</v>
      </c>
      <c r="J645">
        <v>1</v>
      </c>
      <c r="K645">
        <f t="shared" si="44"/>
        <v>63.8</v>
      </c>
    </row>
    <row r="646" spans="1:15">
      <c r="A646" s="1">
        <v>45810</v>
      </c>
      <c r="B646" s="10">
        <v>0.50694444444444442</v>
      </c>
      <c r="D646" t="s">
        <v>21</v>
      </c>
      <c r="E646">
        <v>1.81</v>
      </c>
      <c r="F646">
        <v>1.78</v>
      </c>
      <c r="G646">
        <v>1.68</v>
      </c>
      <c r="H646" s="11">
        <f>+AVERAGE(E646:G646)</f>
        <v>1.7566666666666666</v>
      </c>
      <c r="I646">
        <v>141.4</v>
      </c>
      <c r="J646">
        <v>1</v>
      </c>
      <c r="K646">
        <f t="shared" si="44"/>
        <v>141.4</v>
      </c>
    </row>
    <row r="647" spans="1:15">
      <c r="A647" s="1">
        <v>45810</v>
      </c>
      <c r="B647" s="10">
        <v>0.48958333333333331</v>
      </c>
      <c r="D647" t="s">
        <v>23</v>
      </c>
      <c r="E647">
        <v>4.83</v>
      </c>
      <c r="F647">
        <v>4.5199999999999996</v>
      </c>
      <c r="G647">
        <v>4.3099999999999996</v>
      </c>
      <c r="H647" s="11">
        <f t="shared" si="40"/>
        <v>4.5533333333333337</v>
      </c>
      <c r="I647">
        <v>248.1</v>
      </c>
      <c r="J647">
        <v>1</v>
      </c>
      <c r="K647">
        <f t="shared" si="44"/>
        <v>248.1</v>
      </c>
    </row>
    <row r="648" spans="1:15">
      <c r="A648" s="1">
        <v>45810</v>
      </c>
      <c r="B648" s="10">
        <v>0.73611111111111116</v>
      </c>
      <c r="D648" t="s">
        <v>28</v>
      </c>
      <c r="E648">
        <v>4.12</v>
      </c>
      <c r="F648" s="11">
        <v>3.7</v>
      </c>
      <c r="G648" s="11">
        <v>4.2</v>
      </c>
      <c r="H648" s="11">
        <f t="shared" si="40"/>
        <v>4.0066666666666668</v>
      </c>
      <c r="I648">
        <v>115.3</v>
      </c>
      <c r="J648">
        <v>1</v>
      </c>
      <c r="K648">
        <f t="shared" si="44"/>
        <v>115.3</v>
      </c>
    </row>
    <row r="649" spans="1:15">
      <c r="A649" s="1">
        <v>45810</v>
      </c>
      <c r="B649" s="10">
        <v>0.54166666666666663</v>
      </c>
      <c r="D649" t="s">
        <v>31</v>
      </c>
      <c r="E649">
        <v>32.299999999999997</v>
      </c>
      <c r="F649">
        <v>30.9</v>
      </c>
      <c r="G649">
        <v>27.8</v>
      </c>
      <c r="H649" s="11">
        <f t="shared" si="40"/>
        <v>30.333333333333332</v>
      </c>
      <c r="I649">
        <v>1203.3</v>
      </c>
      <c r="J649">
        <v>1</v>
      </c>
      <c r="K649">
        <f t="shared" si="44"/>
        <v>1203.3</v>
      </c>
    </row>
    <row r="650" spans="1:15">
      <c r="A650" s="1">
        <v>45811</v>
      </c>
      <c r="B650" s="10">
        <v>0.41666666666666669</v>
      </c>
      <c r="D650" t="s">
        <v>64</v>
      </c>
      <c r="E650">
        <v>2.08</v>
      </c>
      <c r="F650">
        <v>1.88</v>
      </c>
      <c r="G650">
        <v>1.86</v>
      </c>
      <c r="H650" s="11">
        <f t="shared" si="40"/>
        <v>1.9400000000000002</v>
      </c>
      <c r="I650" s="8" t="s">
        <v>49</v>
      </c>
      <c r="J650">
        <v>1</v>
      </c>
      <c r="K650">
        <v>2419.6</v>
      </c>
    </row>
    <row r="651" spans="1:15">
      <c r="A651" s="1">
        <v>45811</v>
      </c>
      <c r="B651" s="10">
        <v>0.76944444444444449</v>
      </c>
      <c r="D651" t="s">
        <v>34</v>
      </c>
      <c r="E651">
        <v>7.92</v>
      </c>
      <c r="F651">
        <v>8.7899999999999991</v>
      </c>
      <c r="G651">
        <v>6.44</v>
      </c>
      <c r="H651" s="11">
        <f t="shared" si="40"/>
        <v>7.7166666666666677</v>
      </c>
      <c r="I651">
        <v>88.4</v>
      </c>
      <c r="J651">
        <v>1</v>
      </c>
      <c r="K651">
        <f t="shared" si="44"/>
        <v>88.4</v>
      </c>
    </row>
    <row r="652" spans="1:15">
      <c r="A652" s="1">
        <v>45812</v>
      </c>
      <c r="B652" s="10">
        <v>0.45347222222222222</v>
      </c>
      <c r="D652" t="s">
        <v>19</v>
      </c>
      <c r="E652">
        <v>4.7300000000000004</v>
      </c>
      <c r="F652">
        <v>4.2300000000000004</v>
      </c>
      <c r="G652" s="11">
        <v>4.2</v>
      </c>
      <c r="H652" s="11">
        <f t="shared" si="40"/>
        <v>4.3866666666666667</v>
      </c>
      <c r="I652">
        <v>28.4</v>
      </c>
      <c r="J652">
        <v>1</v>
      </c>
      <c r="K652">
        <f t="shared" si="44"/>
        <v>28.4</v>
      </c>
    </row>
    <row r="653" spans="1:15">
      <c r="A653" s="1">
        <v>45817</v>
      </c>
      <c r="B653" s="10">
        <v>0.3888888888888889</v>
      </c>
      <c r="D653" t="s">
        <v>26</v>
      </c>
      <c r="E653">
        <v>1.57</v>
      </c>
      <c r="F653">
        <v>1.6</v>
      </c>
      <c r="G653">
        <v>1.47</v>
      </c>
      <c r="H653" s="11">
        <f t="shared" si="40"/>
        <v>1.5466666666666666</v>
      </c>
      <c r="I653">
        <v>248.1</v>
      </c>
      <c r="J653">
        <v>1</v>
      </c>
      <c r="K653">
        <f t="shared" si="44"/>
        <v>248.1</v>
      </c>
    </row>
    <row r="654" spans="1:15">
      <c r="A654" s="1">
        <v>45817</v>
      </c>
      <c r="B654" s="10">
        <v>0.37916666666666665</v>
      </c>
      <c r="D654" t="s">
        <v>16</v>
      </c>
      <c r="E654">
        <v>23.2</v>
      </c>
      <c r="F654">
        <v>23.1</v>
      </c>
      <c r="G654">
        <v>21.2</v>
      </c>
      <c r="H654" s="11">
        <f t="shared" si="40"/>
        <v>22.5</v>
      </c>
      <c r="I654">
        <v>1119.9000000000001</v>
      </c>
      <c r="J654">
        <v>1</v>
      </c>
      <c r="K654">
        <f t="shared" si="44"/>
        <v>1119.9000000000001</v>
      </c>
    </row>
    <row r="655" spans="1:15">
      <c r="A655" s="1">
        <v>45817</v>
      </c>
      <c r="B655" s="10">
        <v>0.36805555555555558</v>
      </c>
      <c r="D655" t="s">
        <v>22</v>
      </c>
      <c r="E655">
        <v>1.84</v>
      </c>
      <c r="F655">
        <v>1.75</v>
      </c>
      <c r="G655">
        <v>1.87</v>
      </c>
      <c r="H655" s="11">
        <f t="shared" si="40"/>
        <v>1.82</v>
      </c>
      <c r="I655">
        <v>141.4</v>
      </c>
      <c r="J655">
        <v>1</v>
      </c>
      <c r="K655">
        <f t="shared" si="44"/>
        <v>141.4</v>
      </c>
    </row>
    <row r="656" spans="1:15">
      <c r="A656" s="1">
        <v>45817</v>
      </c>
      <c r="B656" s="10">
        <v>0.39513888888888887</v>
      </c>
      <c r="D656" t="s">
        <v>33</v>
      </c>
      <c r="E656">
        <v>3.17</v>
      </c>
      <c r="F656">
        <v>2.59</v>
      </c>
      <c r="G656">
        <v>2.5299999999999998</v>
      </c>
      <c r="H656" s="11">
        <f t="shared" si="40"/>
        <v>2.7633333333333332</v>
      </c>
      <c r="I656">
        <v>275.5</v>
      </c>
      <c r="J656">
        <v>1</v>
      </c>
      <c r="K656">
        <f t="shared" si="44"/>
        <v>275.5</v>
      </c>
    </row>
    <row r="657" spans="1:11">
      <c r="A657" s="1">
        <v>45817</v>
      </c>
      <c r="B657" s="10">
        <v>0.34375</v>
      </c>
      <c r="D657" t="s">
        <v>61</v>
      </c>
      <c r="E657">
        <v>6.56</v>
      </c>
      <c r="F657">
        <v>6.44</v>
      </c>
      <c r="G657">
        <v>6.54</v>
      </c>
      <c r="H657" s="11">
        <f t="shared" si="40"/>
        <v>6.5133333333333328</v>
      </c>
      <c r="I657">
        <v>328.2</v>
      </c>
      <c r="J657">
        <v>1</v>
      </c>
      <c r="K657">
        <f t="shared" si="44"/>
        <v>328.2</v>
      </c>
    </row>
    <row r="658" spans="1:11">
      <c r="A658" s="1">
        <v>45817</v>
      </c>
      <c r="B658" s="10">
        <v>0.37152777777777779</v>
      </c>
      <c r="D658" t="s">
        <v>19</v>
      </c>
      <c r="E658">
        <v>35.200000000000003</v>
      </c>
      <c r="F658" s="20">
        <v>33</v>
      </c>
      <c r="G658">
        <v>28.3</v>
      </c>
      <c r="H658" s="11">
        <f t="shared" si="40"/>
        <v>32.166666666666664</v>
      </c>
      <c r="I658">
        <v>307.60000000000002</v>
      </c>
      <c r="J658">
        <v>1</v>
      </c>
      <c r="K658">
        <f t="shared" si="44"/>
        <v>307.60000000000002</v>
      </c>
    </row>
    <row r="659" spans="1:11">
      <c r="A659" s="1">
        <v>45817</v>
      </c>
      <c r="B659" s="10">
        <v>0.46111111111111114</v>
      </c>
      <c r="D659" t="s">
        <v>17</v>
      </c>
      <c r="E659">
        <v>16.940000000000001</v>
      </c>
      <c r="F659">
        <v>15.91</v>
      </c>
      <c r="G659">
        <v>17.09</v>
      </c>
      <c r="H659" s="11">
        <f t="shared" si="40"/>
        <v>16.646666666666665</v>
      </c>
      <c r="I659">
        <v>547.5</v>
      </c>
      <c r="J659">
        <v>1</v>
      </c>
      <c r="K659">
        <f t="shared" si="44"/>
        <v>547.5</v>
      </c>
    </row>
    <row r="660" spans="1:11">
      <c r="A660" s="1">
        <v>45817</v>
      </c>
      <c r="B660" s="10">
        <v>0.33611111111111114</v>
      </c>
      <c r="D660" t="s">
        <v>64</v>
      </c>
      <c r="E660" s="11">
        <v>1.8</v>
      </c>
      <c r="F660">
        <v>1.68</v>
      </c>
      <c r="G660">
        <v>1.79</v>
      </c>
      <c r="H660" s="11">
        <f t="shared" si="40"/>
        <v>1.7566666666666666</v>
      </c>
      <c r="I660">
        <f>J660*K660</f>
        <v>496.2</v>
      </c>
      <c r="J660">
        <v>2</v>
      </c>
      <c r="K660">
        <v>248.1</v>
      </c>
    </row>
    <row r="661" spans="1:11">
      <c r="A661" s="1">
        <v>45817</v>
      </c>
      <c r="B661" s="10">
        <v>0.46319444444444446</v>
      </c>
      <c r="D661" t="s">
        <v>18</v>
      </c>
      <c r="E661">
        <v>18.579999999999998</v>
      </c>
      <c r="F661">
        <v>15.42</v>
      </c>
      <c r="G661">
        <v>19.3</v>
      </c>
      <c r="H661" s="11">
        <f t="shared" si="40"/>
        <v>17.766666666666666</v>
      </c>
      <c r="I661">
        <v>517.20000000000005</v>
      </c>
      <c r="J661">
        <v>1</v>
      </c>
      <c r="K661">
        <f t="shared" si="44"/>
        <v>517.20000000000005</v>
      </c>
    </row>
    <row r="662" spans="1:11">
      <c r="A662" s="1">
        <v>45816</v>
      </c>
      <c r="B662" s="10">
        <v>0.51597222222222228</v>
      </c>
      <c r="D662" t="s">
        <v>38</v>
      </c>
      <c r="E662">
        <v>10.19</v>
      </c>
      <c r="F662">
        <v>8.74</v>
      </c>
      <c r="G662">
        <v>10.220000000000001</v>
      </c>
      <c r="H662" s="11">
        <f t="shared" si="40"/>
        <v>9.7166666666666668</v>
      </c>
      <c r="I662">
        <v>191.8</v>
      </c>
      <c r="J662">
        <v>1</v>
      </c>
      <c r="K662">
        <f t="shared" si="44"/>
        <v>191.8</v>
      </c>
    </row>
    <row r="663" spans="1:11">
      <c r="A663" s="1">
        <v>45817</v>
      </c>
      <c r="B663" s="10">
        <v>0.47638888888888886</v>
      </c>
      <c r="D663" t="s">
        <v>23</v>
      </c>
      <c r="E663">
        <v>5.58</v>
      </c>
      <c r="F663">
        <v>6.02</v>
      </c>
      <c r="G663">
        <v>5.71</v>
      </c>
      <c r="H663" s="11">
        <f t="shared" si="40"/>
        <v>5.77</v>
      </c>
      <c r="I663">
        <v>120.1</v>
      </c>
      <c r="J663">
        <v>1</v>
      </c>
      <c r="K663">
        <f t="shared" si="44"/>
        <v>120.1</v>
      </c>
    </row>
    <row r="664" spans="1:11">
      <c r="A664" s="1">
        <v>45817</v>
      </c>
      <c r="B664" s="10">
        <v>0.51944444444444449</v>
      </c>
      <c r="D664" t="s">
        <v>21</v>
      </c>
      <c r="E664" s="11">
        <v>2.2999999999999998</v>
      </c>
      <c r="F664">
        <v>1.89</v>
      </c>
      <c r="G664">
        <v>2.1800000000000002</v>
      </c>
      <c r="H664" s="11">
        <f t="shared" si="40"/>
        <v>2.1233333333333331</v>
      </c>
      <c r="I664">
        <v>209.8</v>
      </c>
      <c r="J664">
        <v>1</v>
      </c>
      <c r="K664">
        <f t="shared" si="44"/>
        <v>209.8</v>
      </c>
    </row>
    <row r="665" spans="1:11">
      <c r="A665" s="1">
        <v>45817</v>
      </c>
      <c r="B665" s="10">
        <v>0.54791666666666672</v>
      </c>
      <c r="D665" t="s">
        <v>28</v>
      </c>
      <c r="E665">
        <v>4.8099999999999996</v>
      </c>
      <c r="F665">
        <v>3.15</v>
      </c>
      <c r="G665">
        <v>3.81</v>
      </c>
      <c r="H665" s="11">
        <f t="shared" si="40"/>
        <v>3.9233333333333333</v>
      </c>
      <c r="I665">
        <v>816.4</v>
      </c>
      <c r="J665">
        <v>1</v>
      </c>
      <c r="K665">
        <f t="shared" si="44"/>
        <v>816.4</v>
      </c>
    </row>
    <row r="666" spans="1:11">
      <c r="A666" s="1">
        <v>45817</v>
      </c>
      <c r="B666" s="10">
        <v>0.72222222222222221</v>
      </c>
      <c r="D666" t="s">
        <v>34</v>
      </c>
      <c r="E666">
        <v>3.82</v>
      </c>
      <c r="F666" s="11">
        <v>3.9</v>
      </c>
      <c r="G666">
        <v>5.13</v>
      </c>
      <c r="H666" s="11">
        <f t="shared" si="40"/>
        <v>4.2833333333333332</v>
      </c>
      <c r="I666">
        <v>172.5</v>
      </c>
      <c r="J666">
        <v>1</v>
      </c>
      <c r="K666">
        <f t="shared" si="44"/>
        <v>172.5</v>
      </c>
    </row>
    <row r="667" spans="1:11">
      <c r="A667" s="1">
        <v>45817</v>
      </c>
      <c r="B667" s="10">
        <v>0.54166666666666663</v>
      </c>
      <c r="D667" t="s">
        <v>31</v>
      </c>
      <c r="E667">
        <v>9.49</v>
      </c>
      <c r="F667">
        <v>9.75</v>
      </c>
      <c r="G667">
        <v>9.43</v>
      </c>
      <c r="H667" s="11">
        <f t="shared" si="40"/>
        <v>9.5566666666666666</v>
      </c>
      <c r="I667">
        <v>32.299999999999997</v>
      </c>
      <c r="J667">
        <v>1</v>
      </c>
      <c r="K667">
        <f t="shared" si="44"/>
        <v>32.299999999999997</v>
      </c>
    </row>
    <row r="668" spans="1:11">
      <c r="A668" s="1">
        <v>45818</v>
      </c>
      <c r="B668" s="10">
        <v>0.34027777777777779</v>
      </c>
      <c r="D668" t="s">
        <v>24</v>
      </c>
      <c r="E668">
        <v>44.1</v>
      </c>
      <c r="F668">
        <v>42.2</v>
      </c>
      <c r="G668">
        <v>42.1</v>
      </c>
      <c r="H668" s="11">
        <f t="shared" si="40"/>
        <v>42.800000000000004</v>
      </c>
      <c r="I668" s="8" t="s">
        <v>49</v>
      </c>
      <c r="J668">
        <v>1</v>
      </c>
      <c r="K668" s="8" t="s">
        <v>49</v>
      </c>
    </row>
    <row r="669" spans="1:11">
      <c r="A669" s="1">
        <v>45824</v>
      </c>
      <c r="B669" s="10">
        <v>0.38472222222222224</v>
      </c>
      <c r="D669" t="s">
        <v>16</v>
      </c>
      <c r="E669">
        <v>57.6</v>
      </c>
      <c r="F669">
        <v>51.8</v>
      </c>
      <c r="G669" s="20">
        <v>64</v>
      </c>
      <c r="H669" s="11">
        <f t="shared" si="40"/>
        <v>57.800000000000004</v>
      </c>
      <c r="I669">
        <v>1986.3</v>
      </c>
      <c r="J669">
        <v>1</v>
      </c>
      <c r="K669">
        <f t="shared" si="44"/>
        <v>1986.3</v>
      </c>
    </row>
    <row r="670" spans="1:11">
      <c r="A670" s="1">
        <v>45824</v>
      </c>
      <c r="B670" s="10">
        <v>0.50902777777777775</v>
      </c>
      <c r="D670" t="s">
        <v>18</v>
      </c>
      <c r="E670" s="20">
        <v>60</v>
      </c>
      <c r="F670">
        <v>61.6</v>
      </c>
      <c r="G670">
        <v>60.4</v>
      </c>
      <c r="H670" s="11">
        <f t="shared" si="40"/>
        <v>60.666666666666664</v>
      </c>
      <c r="I670">
        <v>1553.1</v>
      </c>
      <c r="J670">
        <v>1</v>
      </c>
      <c r="K670">
        <f t="shared" si="44"/>
        <v>1553.1</v>
      </c>
    </row>
    <row r="671" spans="1:11">
      <c r="A671" s="1">
        <v>45824</v>
      </c>
      <c r="B671" s="10">
        <v>0.4909722222222222</v>
      </c>
      <c r="D671" t="s">
        <v>23</v>
      </c>
      <c r="E671">
        <v>17.59</v>
      </c>
      <c r="F671">
        <v>16.84</v>
      </c>
      <c r="G671">
        <v>17.39</v>
      </c>
      <c r="H671" s="11">
        <f t="shared" si="40"/>
        <v>17.273333333333333</v>
      </c>
      <c r="I671">
        <v>1732.9</v>
      </c>
      <c r="J671">
        <v>1</v>
      </c>
      <c r="K671">
        <f t="shared" si="44"/>
        <v>1732.9</v>
      </c>
    </row>
    <row r="672" spans="1:11">
      <c r="A672" s="1">
        <v>45824</v>
      </c>
      <c r="B672" s="10">
        <v>0.37847222222222221</v>
      </c>
      <c r="D672" t="s">
        <v>24</v>
      </c>
      <c r="E672">
        <v>31.3</v>
      </c>
      <c r="F672">
        <v>31.1</v>
      </c>
      <c r="G672">
        <v>31.9</v>
      </c>
      <c r="H672" s="11">
        <f t="shared" si="40"/>
        <v>31.433333333333337</v>
      </c>
      <c r="I672">
        <v>1553.1</v>
      </c>
      <c r="J672">
        <v>1</v>
      </c>
      <c r="K672">
        <f t="shared" si="44"/>
        <v>1553.1</v>
      </c>
    </row>
    <row r="673" spans="1:15">
      <c r="A673" s="1">
        <v>45824</v>
      </c>
      <c r="B673" s="10">
        <v>0.51180555555555551</v>
      </c>
      <c r="D673" t="s">
        <v>21</v>
      </c>
      <c r="E673">
        <v>3.03</v>
      </c>
      <c r="F673">
        <v>3.2</v>
      </c>
      <c r="G673">
        <v>2.89</v>
      </c>
      <c r="H673" s="11">
        <f t="shared" si="40"/>
        <v>3.0400000000000005</v>
      </c>
      <c r="I673">
        <v>1299.7</v>
      </c>
      <c r="J673">
        <v>1</v>
      </c>
      <c r="K673">
        <f t="shared" si="44"/>
        <v>1299.7</v>
      </c>
    </row>
    <row r="674" spans="1:15">
      <c r="A674" s="1">
        <v>45824</v>
      </c>
      <c r="B674" s="10">
        <v>0.4909722222222222</v>
      </c>
      <c r="D674" t="s">
        <v>22</v>
      </c>
      <c r="E674">
        <v>4.1100000000000003</v>
      </c>
      <c r="F674">
        <v>3.58</v>
      </c>
      <c r="G674">
        <v>3.37</v>
      </c>
      <c r="H674" s="11">
        <f t="shared" si="40"/>
        <v>3.686666666666667</v>
      </c>
      <c r="I674">
        <v>1299.7</v>
      </c>
      <c r="J674">
        <v>1</v>
      </c>
      <c r="K674">
        <f t="shared" si="44"/>
        <v>1299.7</v>
      </c>
    </row>
    <row r="675" spans="1:15">
      <c r="A675" s="1">
        <v>45824</v>
      </c>
      <c r="B675" s="10">
        <v>0.52430555555555558</v>
      </c>
      <c r="D675" t="s">
        <v>17</v>
      </c>
      <c r="E675">
        <v>28.8</v>
      </c>
      <c r="F675">
        <v>27.9</v>
      </c>
      <c r="G675">
        <v>27.6</v>
      </c>
      <c r="H675" s="11">
        <f t="shared" si="40"/>
        <v>28.100000000000005</v>
      </c>
      <c r="I675">
        <v>1986.3</v>
      </c>
      <c r="J675">
        <v>1</v>
      </c>
      <c r="K675">
        <f t="shared" si="44"/>
        <v>1986.3</v>
      </c>
    </row>
    <row r="676" spans="1:15">
      <c r="A676" s="1">
        <v>45824</v>
      </c>
      <c r="B676" s="10">
        <v>0.4513888888888889</v>
      </c>
      <c r="D676" t="s">
        <v>26</v>
      </c>
      <c r="E676">
        <v>2.2000000000000002</v>
      </c>
      <c r="F676">
        <v>2.23</v>
      </c>
      <c r="G676">
        <v>2.4</v>
      </c>
      <c r="H676" s="11">
        <f t="shared" si="40"/>
        <v>2.2766666666666668</v>
      </c>
      <c r="I676">
        <v>613.1</v>
      </c>
      <c r="J676">
        <v>1</v>
      </c>
      <c r="K676">
        <f t="shared" si="44"/>
        <v>613.1</v>
      </c>
    </row>
    <row r="677" spans="1:15">
      <c r="A677" s="1">
        <v>45824</v>
      </c>
      <c r="B677" s="10">
        <v>0.54166666666666663</v>
      </c>
      <c r="D677" t="s">
        <v>31</v>
      </c>
      <c r="E677">
        <v>6.26</v>
      </c>
      <c r="F677">
        <v>5.84</v>
      </c>
      <c r="G677">
        <v>6.08</v>
      </c>
      <c r="H677" s="11">
        <f t="shared" si="40"/>
        <v>6.06</v>
      </c>
      <c r="I677">
        <v>13.4</v>
      </c>
      <c r="J677">
        <v>1</v>
      </c>
      <c r="K677">
        <f t="shared" si="44"/>
        <v>13.4</v>
      </c>
    </row>
    <row r="678" spans="1:15">
      <c r="A678" s="1">
        <v>45824</v>
      </c>
      <c r="B678" s="10">
        <v>0.39583333333333331</v>
      </c>
      <c r="D678" t="s">
        <v>33</v>
      </c>
      <c r="E678">
        <v>12.32</v>
      </c>
      <c r="F678">
        <v>10.58</v>
      </c>
      <c r="G678">
        <v>12</v>
      </c>
      <c r="H678" s="11">
        <f t="shared" si="40"/>
        <v>11.633333333333333</v>
      </c>
      <c r="I678">
        <v>1203.3</v>
      </c>
      <c r="J678">
        <v>1</v>
      </c>
      <c r="K678">
        <f t="shared" si="44"/>
        <v>1203.3</v>
      </c>
    </row>
    <row r="679" spans="1:15">
      <c r="A679" s="1">
        <v>45824</v>
      </c>
      <c r="B679" s="10">
        <v>0.5493055555555556</v>
      </c>
      <c r="D679" t="s">
        <v>38</v>
      </c>
      <c r="E679">
        <v>11.68</v>
      </c>
      <c r="F679">
        <v>14.18</v>
      </c>
      <c r="G679">
        <v>12.9</v>
      </c>
      <c r="H679" s="11">
        <f t="shared" si="40"/>
        <v>12.92</v>
      </c>
      <c r="I679">
        <v>547.5</v>
      </c>
      <c r="J679">
        <v>1</v>
      </c>
      <c r="K679">
        <f t="shared" si="44"/>
        <v>547.5</v>
      </c>
    </row>
    <row r="680" spans="1:15">
      <c r="A680" s="1">
        <v>45824</v>
      </c>
      <c r="B680" s="10">
        <v>0.40972222222222221</v>
      </c>
      <c r="D680" t="s">
        <v>19</v>
      </c>
      <c r="E680">
        <v>78.5</v>
      </c>
      <c r="F680">
        <v>80.2</v>
      </c>
      <c r="G680">
        <v>83</v>
      </c>
      <c r="H680" s="11">
        <f t="shared" si="40"/>
        <v>80.566666666666663</v>
      </c>
      <c r="I680" s="8" t="s">
        <v>49</v>
      </c>
      <c r="J680">
        <v>1</v>
      </c>
      <c r="K680" s="8" t="s">
        <v>49</v>
      </c>
    </row>
    <row r="681" spans="1:15">
      <c r="A681" s="1">
        <v>45824</v>
      </c>
      <c r="B681" s="10">
        <v>0.43402777777777779</v>
      </c>
      <c r="D681" t="s">
        <v>64</v>
      </c>
      <c r="E681">
        <v>2.17</v>
      </c>
      <c r="F681">
        <v>2.0499999999999998</v>
      </c>
      <c r="G681">
        <v>2.12</v>
      </c>
      <c r="H681" s="11">
        <f t="shared" si="40"/>
        <v>2.1133333333333333</v>
      </c>
      <c r="O681" t="s">
        <v>65</v>
      </c>
    </row>
    <row r="682" spans="1:15">
      <c r="A682" s="1">
        <v>45824</v>
      </c>
      <c r="B682" s="10">
        <v>0.45833333333333331</v>
      </c>
      <c r="D682" t="s">
        <v>61</v>
      </c>
      <c r="E682">
        <v>19.899999999999999</v>
      </c>
      <c r="F682">
        <v>23</v>
      </c>
      <c r="G682">
        <v>21.9</v>
      </c>
      <c r="H682" s="11">
        <f t="shared" si="40"/>
        <v>21.599999999999998</v>
      </c>
      <c r="I682">
        <v>1986.3</v>
      </c>
      <c r="J682">
        <v>1</v>
      </c>
      <c r="K682">
        <f t="shared" si="44"/>
        <v>1986.3</v>
      </c>
    </row>
    <row r="683" spans="1:15">
      <c r="A683" s="1">
        <v>45824</v>
      </c>
      <c r="B683" s="10">
        <v>0.74305555555555558</v>
      </c>
      <c r="D683" t="s">
        <v>28</v>
      </c>
      <c r="E683">
        <v>3.94</v>
      </c>
      <c r="F683">
        <v>3.82</v>
      </c>
      <c r="G683">
        <v>3.85</v>
      </c>
      <c r="H683" s="11">
        <f t="shared" si="40"/>
        <v>3.8699999999999997</v>
      </c>
      <c r="I683">
        <v>167.9</v>
      </c>
      <c r="J683">
        <v>1</v>
      </c>
      <c r="K683">
        <f t="shared" si="44"/>
        <v>167.9</v>
      </c>
    </row>
    <row r="684" spans="1:15">
      <c r="A684" s="1">
        <v>45824</v>
      </c>
      <c r="B684" s="10">
        <v>0.78125</v>
      </c>
      <c r="D684" t="s">
        <v>34</v>
      </c>
      <c r="E684">
        <v>6.24</v>
      </c>
      <c r="F684">
        <v>6.16</v>
      </c>
      <c r="G684">
        <v>6.37</v>
      </c>
      <c r="H684" s="11">
        <f t="shared" si="40"/>
        <v>6.2566666666666668</v>
      </c>
      <c r="I684">
        <v>313</v>
      </c>
      <c r="J684">
        <v>1</v>
      </c>
      <c r="K684">
        <f t="shared" si="44"/>
        <v>313</v>
      </c>
    </row>
    <row r="685" spans="1:15">
      <c r="A685" s="1">
        <v>45831</v>
      </c>
      <c r="B685" s="10">
        <v>0.35416666666666669</v>
      </c>
      <c r="D685" t="s">
        <v>22</v>
      </c>
      <c r="E685">
        <v>1.72</v>
      </c>
      <c r="F685">
        <v>1.73</v>
      </c>
      <c r="G685">
        <v>1.42</v>
      </c>
      <c r="H685" s="11">
        <f t="shared" si="40"/>
        <v>1.6233333333333333</v>
      </c>
      <c r="I685">
        <v>325.5</v>
      </c>
      <c r="J685">
        <v>1</v>
      </c>
      <c r="K685">
        <f t="shared" si="44"/>
        <v>325.5</v>
      </c>
    </row>
    <row r="686" spans="1:15">
      <c r="A686" s="1">
        <v>45831</v>
      </c>
      <c r="B686" s="10">
        <v>0.33888888888888891</v>
      </c>
      <c r="D686" t="s">
        <v>18</v>
      </c>
      <c r="E686">
        <v>24.3</v>
      </c>
      <c r="F686">
        <v>21.3</v>
      </c>
      <c r="G686">
        <v>31.8</v>
      </c>
      <c r="H686" s="11">
        <f t="shared" ref="H686:H750" si="45">+AVERAGE(E686:G686,Q686)</f>
        <v>25.8</v>
      </c>
      <c r="I686">
        <v>261.3</v>
      </c>
      <c r="J686">
        <v>1</v>
      </c>
      <c r="K686">
        <f t="shared" si="44"/>
        <v>261.3</v>
      </c>
    </row>
    <row r="687" spans="1:15">
      <c r="A687" s="1">
        <v>45831</v>
      </c>
      <c r="B687" s="10">
        <v>0.3888888888888889</v>
      </c>
      <c r="D687" t="s">
        <v>26</v>
      </c>
      <c r="E687">
        <v>1.56</v>
      </c>
      <c r="F687">
        <v>1.37</v>
      </c>
      <c r="G687">
        <v>1.63</v>
      </c>
      <c r="H687" s="11">
        <f t="shared" si="45"/>
        <v>1.5200000000000002</v>
      </c>
      <c r="I687">
        <v>224.7</v>
      </c>
      <c r="J687">
        <v>1</v>
      </c>
      <c r="K687">
        <f t="shared" si="44"/>
        <v>224.7</v>
      </c>
    </row>
    <row r="688" spans="1:15">
      <c r="A688" s="1">
        <v>45830</v>
      </c>
      <c r="B688" s="10">
        <v>0.70625000000000004</v>
      </c>
      <c r="D688" t="s">
        <v>28</v>
      </c>
      <c r="E688">
        <v>11.37</v>
      </c>
      <c r="F688">
        <v>9.94</v>
      </c>
      <c r="G688">
        <v>11.32</v>
      </c>
      <c r="H688" s="11">
        <f t="shared" si="45"/>
        <v>10.876666666666665</v>
      </c>
      <c r="I688">
        <v>184.2</v>
      </c>
      <c r="J688">
        <v>1</v>
      </c>
      <c r="K688">
        <f t="shared" si="44"/>
        <v>184.2</v>
      </c>
    </row>
    <row r="689" spans="1:15">
      <c r="A689" s="1">
        <v>45831</v>
      </c>
      <c r="B689" s="10">
        <v>0.36805555555555558</v>
      </c>
      <c r="D689" t="s">
        <v>16</v>
      </c>
      <c r="E689">
        <v>187</v>
      </c>
      <c r="F689">
        <v>181</v>
      </c>
      <c r="G689">
        <v>183</v>
      </c>
      <c r="H689" s="11">
        <f t="shared" si="45"/>
        <v>183.66666666666666</v>
      </c>
      <c r="I689">
        <f>J689*K689</f>
        <v>9678.4</v>
      </c>
      <c r="J689">
        <v>4</v>
      </c>
      <c r="K689">
        <v>2419.6</v>
      </c>
    </row>
    <row r="690" spans="1:15">
      <c r="A690" s="1">
        <v>45831</v>
      </c>
      <c r="B690" s="10">
        <v>0.375</v>
      </c>
      <c r="D690" t="s">
        <v>61</v>
      </c>
      <c r="E690">
        <v>70.599999999999994</v>
      </c>
      <c r="F690">
        <v>66.900000000000006</v>
      </c>
      <c r="G690">
        <v>71.3</v>
      </c>
      <c r="H690" s="11">
        <f t="shared" si="45"/>
        <v>69.600000000000009</v>
      </c>
      <c r="I690">
        <f>J690*K690</f>
        <v>6498.5</v>
      </c>
      <c r="J690">
        <v>5</v>
      </c>
      <c r="K690">
        <v>1299.7</v>
      </c>
    </row>
    <row r="691" spans="1:15">
      <c r="A691" s="1">
        <v>45831</v>
      </c>
      <c r="B691" s="10">
        <v>0.43888888888888888</v>
      </c>
      <c r="D691" t="s">
        <v>64</v>
      </c>
      <c r="E691">
        <v>3.69</v>
      </c>
      <c r="F691">
        <v>3.94</v>
      </c>
      <c r="G691">
        <v>4.0599999999999996</v>
      </c>
      <c r="H691" s="11">
        <f t="shared" si="45"/>
        <v>3.8966666666666665</v>
      </c>
      <c r="I691">
        <v>206.4</v>
      </c>
      <c r="J691">
        <v>1</v>
      </c>
      <c r="K691">
        <f t="shared" si="44"/>
        <v>206.4</v>
      </c>
    </row>
    <row r="692" spans="1:15">
      <c r="A692" s="1">
        <v>45831</v>
      </c>
      <c r="B692" s="10">
        <v>0.40277777777777779</v>
      </c>
      <c r="D692" t="s">
        <v>24</v>
      </c>
      <c r="E692">
        <v>6.45</v>
      </c>
      <c r="F692">
        <v>6.38</v>
      </c>
      <c r="G692">
        <v>6.58</v>
      </c>
      <c r="H692" s="11">
        <f t="shared" si="45"/>
        <v>6.47</v>
      </c>
      <c r="I692">
        <v>360.9</v>
      </c>
      <c r="J692">
        <v>1</v>
      </c>
      <c r="K692">
        <f t="shared" si="44"/>
        <v>360.9</v>
      </c>
    </row>
    <row r="693" spans="1:15">
      <c r="A693" s="1">
        <v>45831</v>
      </c>
      <c r="B693" s="10">
        <v>0.47430555555555554</v>
      </c>
      <c r="D693" t="s">
        <v>17</v>
      </c>
      <c r="E693" s="20">
        <v>20</v>
      </c>
      <c r="F693">
        <v>19.600000000000001</v>
      </c>
      <c r="G693">
        <v>19.8</v>
      </c>
      <c r="H693" s="11">
        <f t="shared" si="45"/>
        <v>19.8</v>
      </c>
      <c r="I693">
        <v>2419.6</v>
      </c>
      <c r="J693">
        <v>1</v>
      </c>
      <c r="K693">
        <f t="shared" si="44"/>
        <v>2419.6</v>
      </c>
    </row>
    <row r="694" spans="1:15">
      <c r="A694" s="1">
        <v>45830</v>
      </c>
      <c r="B694" s="10">
        <v>0.58472222222222225</v>
      </c>
      <c r="D694" t="s">
        <v>38</v>
      </c>
      <c r="E694">
        <v>28.3</v>
      </c>
      <c r="F694">
        <v>27.5</v>
      </c>
      <c r="G694">
        <v>26.8</v>
      </c>
      <c r="H694" s="11">
        <f t="shared" si="45"/>
        <v>27.533333333333331</v>
      </c>
      <c r="I694">
        <f>J694*K694</f>
        <v>238.2</v>
      </c>
      <c r="J694">
        <v>2</v>
      </c>
      <c r="K694">
        <v>119.1</v>
      </c>
    </row>
    <row r="695" spans="1:15">
      <c r="A695" s="1">
        <v>45831</v>
      </c>
      <c r="B695" s="10">
        <v>0.51944444444444449</v>
      </c>
      <c r="D695" t="s">
        <v>23</v>
      </c>
      <c r="E695">
        <v>7.95</v>
      </c>
      <c r="F695">
        <v>7.18</v>
      </c>
      <c r="G695">
        <v>7.87</v>
      </c>
      <c r="H695" s="11">
        <f t="shared" si="45"/>
        <v>7.666666666666667</v>
      </c>
      <c r="I695">
        <v>241.5</v>
      </c>
      <c r="J695">
        <v>1</v>
      </c>
      <c r="K695">
        <f t="shared" si="44"/>
        <v>241.5</v>
      </c>
    </row>
    <row r="696" spans="1:15">
      <c r="A696" s="1">
        <v>45831</v>
      </c>
      <c r="B696" s="10">
        <v>0.5229166666666667</v>
      </c>
      <c r="D696" t="s">
        <v>21</v>
      </c>
      <c r="E696">
        <v>1.83</v>
      </c>
      <c r="F696">
        <v>2.16</v>
      </c>
      <c r="G696">
        <v>1.74</v>
      </c>
      <c r="H696" s="11">
        <f t="shared" si="45"/>
        <v>1.9100000000000001</v>
      </c>
      <c r="I696">
        <v>95.8</v>
      </c>
      <c r="J696">
        <v>1</v>
      </c>
      <c r="K696">
        <f t="shared" si="44"/>
        <v>95.8</v>
      </c>
    </row>
    <row r="697" spans="1:15">
      <c r="A697" s="1">
        <v>45831</v>
      </c>
      <c r="B697" s="10">
        <v>0.41666666666666669</v>
      </c>
      <c r="D697" t="s">
        <v>33</v>
      </c>
      <c r="E697">
        <v>3.32</v>
      </c>
      <c r="F697">
        <v>2.98</v>
      </c>
      <c r="G697">
        <v>3.19</v>
      </c>
      <c r="H697" s="11">
        <f t="shared" si="45"/>
        <v>3.1633333333333336</v>
      </c>
      <c r="I697">
        <v>161.6</v>
      </c>
      <c r="J697">
        <v>1</v>
      </c>
      <c r="K697">
        <f t="shared" si="44"/>
        <v>161.6</v>
      </c>
    </row>
    <row r="698" spans="1:15">
      <c r="A698" s="1">
        <v>45831</v>
      </c>
      <c r="B698" s="10">
        <v>0.52916666666666667</v>
      </c>
      <c r="D698" t="s">
        <v>19</v>
      </c>
      <c r="E698">
        <v>14.02</v>
      </c>
      <c r="F698">
        <v>14.08</v>
      </c>
      <c r="G698">
        <v>10.69</v>
      </c>
      <c r="H698" s="11">
        <f>+AVERAGE(E698:G698,Q698,O698)</f>
        <v>13.6425</v>
      </c>
      <c r="I698">
        <v>128.1</v>
      </c>
      <c r="J698">
        <v>1</v>
      </c>
      <c r="K698">
        <f t="shared" si="44"/>
        <v>128.1</v>
      </c>
      <c r="O698">
        <v>15.78</v>
      </c>
    </row>
    <row r="699" spans="1:15">
      <c r="A699" s="1">
        <v>45831</v>
      </c>
      <c r="B699" s="10">
        <v>0.76736111111111116</v>
      </c>
      <c r="D699" t="s">
        <v>34</v>
      </c>
      <c r="E699">
        <v>9.33</v>
      </c>
      <c r="F699">
        <v>10.14</v>
      </c>
      <c r="G699">
        <v>8.73</v>
      </c>
      <c r="H699" s="11">
        <f t="shared" si="45"/>
        <v>9.4</v>
      </c>
      <c r="I699">
        <v>920.8</v>
      </c>
      <c r="J699">
        <v>1</v>
      </c>
      <c r="K699">
        <f t="shared" si="44"/>
        <v>920.8</v>
      </c>
    </row>
    <row r="700" spans="1:15">
      <c r="A700" s="1">
        <v>45831</v>
      </c>
      <c r="B700" s="10">
        <v>0.54166666666666663</v>
      </c>
      <c r="D700" t="s">
        <v>31</v>
      </c>
      <c r="E700">
        <v>12.28</v>
      </c>
      <c r="F700">
        <v>12.39</v>
      </c>
      <c r="G700">
        <v>12.49</v>
      </c>
      <c r="H700" s="11">
        <f t="shared" si="45"/>
        <v>12.386666666666668</v>
      </c>
      <c r="I700">
        <v>23.1</v>
      </c>
      <c r="J700">
        <v>1</v>
      </c>
      <c r="K700">
        <f t="shared" si="44"/>
        <v>23.1</v>
      </c>
    </row>
    <row r="701" spans="1:15">
      <c r="A701" s="1">
        <v>45838</v>
      </c>
      <c r="B701" s="10">
        <v>0.39652777777777776</v>
      </c>
      <c r="D701" t="s">
        <v>22</v>
      </c>
      <c r="E701" s="11">
        <v>1.7</v>
      </c>
      <c r="F701">
        <v>1.29</v>
      </c>
      <c r="G701">
        <v>1.41</v>
      </c>
      <c r="H701" s="11">
        <f t="shared" si="45"/>
        <v>1.4666666666666668</v>
      </c>
      <c r="I701">
        <v>1413.6</v>
      </c>
      <c r="J701">
        <v>1</v>
      </c>
      <c r="K701">
        <f t="shared" si="44"/>
        <v>1413.6</v>
      </c>
    </row>
    <row r="702" spans="1:15">
      <c r="A702" s="1">
        <v>45837</v>
      </c>
      <c r="B702" s="10">
        <v>0.54166666666666663</v>
      </c>
      <c r="D702" t="s">
        <v>31</v>
      </c>
      <c r="E702">
        <v>4.6399999999999997</v>
      </c>
      <c r="F702">
        <v>4.93</v>
      </c>
      <c r="G702">
        <v>4.74</v>
      </c>
      <c r="H702" s="11">
        <f t="shared" si="45"/>
        <v>4.7700000000000005</v>
      </c>
      <c r="I702">
        <f>J702*K702</f>
        <v>156.5</v>
      </c>
      <c r="J702">
        <v>1</v>
      </c>
      <c r="K702">
        <v>156.5</v>
      </c>
    </row>
    <row r="703" spans="1:15">
      <c r="A703" s="1">
        <v>45838</v>
      </c>
      <c r="B703" s="10">
        <v>0.3611111111111111</v>
      </c>
      <c r="D703" t="s">
        <v>18</v>
      </c>
      <c r="E703">
        <v>23.3</v>
      </c>
      <c r="F703">
        <v>18.71</v>
      </c>
      <c r="G703">
        <v>18.600000000000001</v>
      </c>
      <c r="H703" s="11">
        <f>+AVERAGE(E703:G703,Q703)</f>
        <v>20.203333333333337</v>
      </c>
      <c r="I703">
        <f t="shared" ref="I703" si="46">J703*K703</f>
        <v>727</v>
      </c>
      <c r="J703">
        <v>1</v>
      </c>
      <c r="K703">
        <v>727</v>
      </c>
      <c r="O703">
        <v>16.21</v>
      </c>
    </row>
    <row r="704" spans="1:15">
      <c r="A704" s="1">
        <v>45838</v>
      </c>
      <c r="B704" s="10">
        <v>0.41597222222222224</v>
      </c>
      <c r="D704" t="s">
        <v>33</v>
      </c>
      <c r="E704">
        <v>2.95</v>
      </c>
      <c r="F704">
        <v>3.06</v>
      </c>
      <c r="G704">
        <v>2.86</v>
      </c>
      <c r="H704" s="11">
        <f t="shared" si="45"/>
        <v>2.9566666666666666</v>
      </c>
      <c r="I704">
        <f>J704*K704</f>
        <v>547.5</v>
      </c>
      <c r="J704">
        <v>1</v>
      </c>
      <c r="K704">
        <v>547.5</v>
      </c>
    </row>
    <row r="705" spans="1:15">
      <c r="A705" s="1">
        <v>45837</v>
      </c>
      <c r="B705" s="10">
        <v>0.71875</v>
      </c>
      <c r="D705" t="s">
        <v>21</v>
      </c>
      <c r="E705">
        <v>1.29</v>
      </c>
      <c r="F705">
        <v>1.36</v>
      </c>
      <c r="G705">
        <v>1.44</v>
      </c>
      <c r="H705" s="11">
        <f t="shared" si="45"/>
        <v>1.3633333333333333</v>
      </c>
      <c r="I705">
        <f t="shared" ref="I705:I768" si="47">J705*K705</f>
        <v>488.4</v>
      </c>
      <c r="J705">
        <v>1</v>
      </c>
      <c r="K705">
        <v>488.4</v>
      </c>
    </row>
    <row r="706" spans="1:15">
      <c r="A706" s="1">
        <v>45838</v>
      </c>
      <c r="B706" s="10">
        <v>0.36041666666666666</v>
      </c>
      <c r="D706" t="s">
        <v>16</v>
      </c>
      <c r="E706">
        <v>6.79</v>
      </c>
      <c r="F706">
        <v>6.67</v>
      </c>
      <c r="G706">
        <v>6.34</v>
      </c>
      <c r="H706" s="11">
        <f t="shared" si="45"/>
        <v>6.6000000000000005</v>
      </c>
      <c r="I706">
        <f t="shared" si="47"/>
        <v>648.79999999999995</v>
      </c>
      <c r="J706">
        <v>1</v>
      </c>
      <c r="K706">
        <v>648.79999999999995</v>
      </c>
    </row>
    <row r="707" spans="1:15">
      <c r="A707" s="1">
        <v>45838</v>
      </c>
      <c r="B707" s="10">
        <v>0.43055555555555558</v>
      </c>
      <c r="D707" t="s">
        <v>23</v>
      </c>
      <c r="E707">
        <v>4.16</v>
      </c>
      <c r="F707">
        <v>5.37</v>
      </c>
      <c r="G707">
        <v>4.4400000000000004</v>
      </c>
      <c r="H707" s="11">
        <f t="shared" si="45"/>
        <v>4.6566666666666672</v>
      </c>
      <c r="I707">
        <f t="shared" si="47"/>
        <v>115.3</v>
      </c>
      <c r="J707">
        <v>1</v>
      </c>
      <c r="K707">
        <v>115.3</v>
      </c>
    </row>
    <row r="708" spans="1:15">
      <c r="A708" s="1">
        <v>45838</v>
      </c>
      <c r="B708" s="10">
        <v>0.375</v>
      </c>
      <c r="D708" t="s">
        <v>61</v>
      </c>
      <c r="E708">
        <v>7.44</v>
      </c>
      <c r="F708">
        <v>6.68</v>
      </c>
      <c r="G708">
        <v>6.72</v>
      </c>
      <c r="H708" s="11">
        <f t="shared" si="45"/>
        <v>6.9466666666666663</v>
      </c>
      <c r="I708">
        <f t="shared" si="47"/>
        <v>344.8</v>
      </c>
      <c r="J708">
        <v>1</v>
      </c>
      <c r="K708">
        <v>344.8</v>
      </c>
    </row>
    <row r="709" spans="1:15">
      <c r="A709" s="1">
        <v>45838</v>
      </c>
      <c r="B709" s="10">
        <v>0.47222222222222221</v>
      </c>
      <c r="D709" t="s">
        <v>26</v>
      </c>
      <c r="E709">
        <v>0.63</v>
      </c>
      <c r="F709">
        <v>0.94</v>
      </c>
      <c r="G709">
        <v>1.26</v>
      </c>
      <c r="H709" s="11">
        <f t="shared" si="45"/>
        <v>0.94333333333333336</v>
      </c>
      <c r="I709">
        <f t="shared" si="47"/>
        <v>248.9</v>
      </c>
      <c r="J709">
        <v>1</v>
      </c>
      <c r="K709">
        <v>248.9</v>
      </c>
    </row>
    <row r="710" spans="1:15">
      <c r="A710" s="1">
        <v>45838</v>
      </c>
      <c r="B710" s="10">
        <v>0.2986111111111111</v>
      </c>
      <c r="D710" t="s">
        <v>24</v>
      </c>
      <c r="E710" s="11">
        <v>11.7</v>
      </c>
      <c r="F710">
        <v>8.52</v>
      </c>
      <c r="G710">
        <v>11.61</v>
      </c>
      <c r="H710" s="11">
        <f>+AVERAGE(E710:G710,Q710)</f>
        <v>10.61</v>
      </c>
      <c r="I710">
        <f t="shared" si="47"/>
        <v>1986.3</v>
      </c>
      <c r="J710">
        <v>1</v>
      </c>
      <c r="K710">
        <v>1986.3</v>
      </c>
      <c r="O710">
        <v>12.13</v>
      </c>
    </row>
    <row r="711" spans="1:15">
      <c r="A711" s="1">
        <v>45837</v>
      </c>
      <c r="B711" s="10">
        <v>0.55208333333333337</v>
      </c>
      <c r="D711" t="s">
        <v>38</v>
      </c>
      <c r="E711">
        <v>57.3</v>
      </c>
      <c r="F711">
        <v>54.7</v>
      </c>
      <c r="G711">
        <v>56.7</v>
      </c>
      <c r="H711" s="11">
        <f t="shared" si="45"/>
        <v>56.233333333333327</v>
      </c>
      <c r="I711">
        <f t="shared" si="47"/>
        <v>1553.1</v>
      </c>
      <c r="J711">
        <v>1</v>
      </c>
      <c r="K711">
        <v>1553.1</v>
      </c>
    </row>
    <row r="712" spans="1:15">
      <c r="A712" s="1">
        <v>45838</v>
      </c>
      <c r="B712" s="10">
        <v>0.67013888888888884</v>
      </c>
      <c r="D712" t="s">
        <v>19</v>
      </c>
      <c r="E712">
        <v>23.4</v>
      </c>
      <c r="F712">
        <v>23.1</v>
      </c>
      <c r="G712">
        <v>22.4</v>
      </c>
      <c r="H712" s="11">
        <f t="shared" si="45"/>
        <v>22.966666666666669</v>
      </c>
      <c r="I712">
        <f t="shared" si="47"/>
        <v>307.60000000000002</v>
      </c>
      <c r="J712">
        <v>1</v>
      </c>
      <c r="K712">
        <v>307.60000000000002</v>
      </c>
    </row>
    <row r="713" spans="1:15">
      <c r="A713" s="1">
        <v>45838</v>
      </c>
      <c r="B713" s="10">
        <v>0.75</v>
      </c>
      <c r="D713" t="s">
        <v>28</v>
      </c>
      <c r="E713">
        <v>8.59</v>
      </c>
      <c r="F713">
        <v>8.0399999999999991</v>
      </c>
      <c r="G713">
        <v>7.69</v>
      </c>
      <c r="H713" s="11">
        <f t="shared" si="45"/>
        <v>8.1066666666666674</v>
      </c>
      <c r="I713">
        <f t="shared" si="47"/>
        <v>233.3</v>
      </c>
      <c r="J713">
        <v>1</v>
      </c>
      <c r="K713">
        <v>233.3</v>
      </c>
    </row>
    <row r="714" spans="1:15">
      <c r="A714" s="1">
        <v>45839</v>
      </c>
      <c r="B714" s="10">
        <v>0.44444444444444442</v>
      </c>
      <c r="D714" t="s">
        <v>64</v>
      </c>
      <c r="E714">
        <v>2.98</v>
      </c>
      <c r="F714">
        <v>2.73</v>
      </c>
      <c r="G714">
        <v>2.85</v>
      </c>
      <c r="H714" s="11">
        <f t="shared" si="45"/>
        <v>2.8533333333333335</v>
      </c>
      <c r="I714">
        <f t="shared" si="47"/>
        <v>727</v>
      </c>
      <c r="J714">
        <v>1</v>
      </c>
      <c r="K714">
        <v>727</v>
      </c>
    </row>
    <row r="715" spans="1:15">
      <c r="A715" s="1">
        <v>45838</v>
      </c>
      <c r="B715" s="10">
        <v>0.80902777777777779</v>
      </c>
      <c r="D715" t="s">
        <v>34</v>
      </c>
      <c r="E715">
        <v>10.26</v>
      </c>
      <c r="F715">
        <v>11.07</v>
      </c>
      <c r="G715">
        <v>10.39</v>
      </c>
      <c r="H715" s="11">
        <f t="shared" si="45"/>
        <v>10.573333333333332</v>
      </c>
      <c r="I715">
        <f t="shared" si="47"/>
        <v>1203.3</v>
      </c>
      <c r="J715">
        <v>1</v>
      </c>
      <c r="K715">
        <v>1203.3</v>
      </c>
    </row>
    <row r="716" spans="1:15">
      <c r="A716" s="1">
        <v>45838</v>
      </c>
      <c r="B716" s="10">
        <v>0.41319444444444442</v>
      </c>
      <c r="D716" t="s">
        <v>17</v>
      </c>
      <c r="E716">
        <v>27.6</v>
      </c>
      <c r="F716">
        <v>28.6</v>
      </c>
      <c r="G716">
        <v>28.5</v>
      </c>
      <c r="H716" s="11">
        <f t="shared" si="45"/>
        <v>28.233333333333334</v>
      </c>
      <c r="I716">
        <f t="shared" si="47"/>
        <v>1553.1</v>
      </c>
      <c r="J716">
        <v>1</v>
      </c>
      <c r="K716">
        <v>1553.1</v>
      </c>
      <c r="O716" t="s">
        <v>66</v>
      </c>
    </row>
    <row r="717" spans="1:15">
      <c r="A717" s="1">
        <v>45845</v>
      </c>
      <c r="B717" s="10">
        <v>0.40416666666666667</v>
      </c>
      <c r="D717" t="s">
        <v>33</v>
      </c>
      <c r="E717" s="11">
        <v>2</v>
      </c>
      <c r="F717">
        <v>2.72</v>
      </c>
      <c r="G717">
        <v>2.88</v>
      </c>
      <c r="H717" s="11">
        <f t="shared" si="45"/>
        <v>2.5333333333333337</v>
      </c>
      <c r="I717">
        <f t="shared" si="47"/>
        <v>178.2</v>
      </c>
      <c r="J717">
        <v>1</v>
      </c>
      <c r="K717">
        <v>178.2</v>
      </c>
    </row>
    <row r="718" spans="1:15">
      <c r="A718" s="1">
        <v>45846</v>
      </c>
      <c r="B718" s="10">
        <v>0.43402777777777779</v>
      </c>
      <c r="D718" t="s">
        <v>64</v>
      </c>
      <c r="E718" s="11">
        <v>2.7</v>
      </c>
      <c r="F718">
        <v>2.89</v>
      </c>
      <c r="G718">
        <v>2.48</v>
      </c>
      <c r="H718" s="11">
        <f t="shared" si="45"/>
        <v>2.69</v>
      </c>
      <c r="I718">
        <f t="shared" si="47"/>
        <v>816.4</v>
      </c>
      <c r="J718">
        <v>1</v>
      </c>
      <c r="K718">
        <v>816.4</v>
      </c>
    </row>
    <row r="719" spans="1:15">
      <c r="A719" s="1">
        <v>45846</v>
      </c>
      <c r="B719" s="10">
        <v>0.36319444444444443</v>
      </c>
      <c r="D719" t="s">
        <v>18</v>
      </c>
      <c r="E719" s="11">
        <v>17.3</v>
      </c>
      <c r="F719">
        <v>18.39</v>
      </c>
      <c r="G719">
        <v>20.100000000000001</v>
      </c>
      <c r="H719" s="11">
        <f t="shared" si="45"/>
        <v>18.596666666666668</v>
      </c>
      <c r="I719">
        <f t="shared" si="47"/>
        <v>816.4</v>
      </c>
      <c r="J719">
        <v>1</v>
      </c>
      <c r="K719">
        <v>816.4</v>
      </c>
    </row>
    <row r="720" spans="1:15">
      <c r="A720" s="1">
        <v>45845</v>
      </c>
      <c r="B720" s="10">
        <v>0.52916666666666667</v>
      </c>
      <c r="D720" t="s">
        <v>21</v>
      </c>
      <c r="E720">
        <v>0.93</v>
      </c>
      <c r="F720">
        <v>0.86</v>
      </c>
      <c r="G720">
        <v>1.04</v>
      </c>
      <c r="H720" s="11">
        <f t="shared" si="45"/>
        <v>0.94333333333333336</v>
      </c>
      <c r="I720">
        <f t="shared" si="47"/>
        <v>36.799999999999997</v>
      </c>
      <c r="J720">
        <v>1</v>
      </c>
      <c r="K720">
        <v>36.799999999999997</v>
      </c>
    </row>
    <row r="721" spans="1:11">
      <c r="A721" s="1">
        <v>45846</v>
      </c>
      <c r="B721" s="10">
        <v>0.40277777777777779</v>
      </c>
      <c r="D721" t="s">
        <v>26</v>
      </c>
      <c r="E721" s="11">
        <v>2.1</v>
      </c>
      <c r="F721">
        <v>2.73</v>
      </c>
      <c r="G721">
        <v>2.37</v>
      </c>
      <c r="H721" s="11">
        <f t="shared" si="45"/>
        <v>2.4</v>
      </c>
      <c r="I721">
        <f t="shared" si="47"/>
        <v>1732.9</v>
      </c>
      <c r="J721">
        <v>1</v>
      </c>
      <c r="K721">
        <v>1732.9</v>
      </c>
    </row>
    <row r="722" spans="1:11">
      <c r="A722" s="1">
        <v>45844</v>
      </c>
      <c r="B722" s="10">
        <v>0.54583333333333328</v>
      </c>
      <c r="D722" t="s">
        <v>38</v>
      </c>
      <c r="E722">
        <v>5.07</v>
      </c>
      <c r="F722">
        <v>5.37</v>
      </c>
      <c r="G722">
        <v>6.16</v>
      </c>
      <c r="H722" s="11">
        <f t="shared" si="45"/>
        <v>5.5333333333333341</v>
      </c>
      <c r="I722">
        <f t="shared" si="47"/>
        <v>10.7</v>
      </c>
      <c r="J722">
        <v>1</v>
      </c>
      <c r="K722">
        <v>10.7</v>
      </c>
    </row>
    <row r="723" spans="1:11">
      <c r="A723" s="1">
        <v>45845</v>
      </c>
      <c r="B723" s="10">
        <v>0.37152777777777779</v>
      </c>
      <c r="D723" t="s">
        <v>24</v>
      </c>
      <c r="E723">
        <v>4.62</v>
      </c>
      <c r="F723">
        <v>5.94</v>
      </c>
      <c r="G723">
        <v>4.08</v>
      </c>
      <c r="H723" s="11">
        <f t="shared" si="45"/>
        <v>4.88</v>
      </c>
      <c r="I723">
        <f t="shared" si="47"/>
        <v>214.2</v>
      </c>
      <c r="J723">
        <v>1</v>
      </c>
      <c r="K723">
        <v>214.2</v>
      </c>
    </row>
    <row r="724" spans="1:11">
      <c r="A724" s="1">
        <v>45845</v>
      </c>
      <c r="B724" s="10">
        <v>0.35069444444444442</v>
      </c>
      <c r="D724" t="s">
        <v>22</v>
      </c>
      <c r="E724">
        <v>2.21</v>
      </c>
      <c r="F724">
        <v>2.61</v>
      </c>
      <c r="G724">
        <v>1.85</v>
      </c>
      <c r="H724" s="11">
        <f t="shared" si="45"/>
        <v>2.2233333333333332</v>
      </c>
      <c r="I724">
        <f t="shared" si="47"/>
        <v>104.2</v>
      </c>
      <c r="J724">
        <v>2</v>
      </c>
      <c r="K724">
        <v>52.1</v>
      </c>
    </row>
    <row r="725" spans="1:11">
      <c r="A725" s="1">
        <v>45845</v>
      </c>
      <c r="B725" s="10">
        <v>0.7631944444444444</v>
      </c>
      <c r="D725" t="s">
        <v>34</v>
      </c>
      <c r="E725">
        <v>1.64</v>
      </c>
      <c r="F725">
        <v>1.66</v>
      </c>
      <c r="G725" s="11">
        <v>1.7</v>
      </c>
      <c r="H725" s="11">
        <f t="shared" si="45"/>
        <v>1.6666666666666667</v>
      </c>
      <c r="I725">
        <f t="shared" si="47"/>
        <v>23.8</v>
      </c>
      <c r="J725">
        <v>1</v>
      </c>
      <c r="K725">
        <v>23.8</v>
      </c>
    </row>
    <row r="726" spans="1:11">
      <c r="A726" s="1">
        <v>45845</v>
      </c>
      <c r="B726" s="10">
        <v>0.41666666666666669</v>
      </c>
      <c r="D726" t="s">
        <v>31</v>
      </c>
      <c r="E726">
        <v>13.93</v>
      </c>
      <c r="F726">
        <v>13.08</v>
      </c>
      <c r="G726">
        <v>11.51</v>
      </c>
      <c r="H726" s="11">
        <f t="shared" si="45"/>
        <v>12.839999999999998</v>
      </c>
      <c r="I726">
        <f t="shared" si="47"/>
        <v>41.7</v>
      </c>
      <c r="J726">
        <v>1</v>
      </c>
      <c r="K726">
        <v>41.7</v>
      </c>
    </row>
    <row r="727" spans="1:11">
      <c r="A727" s="1">
        <v>45844</v>
      </c>
      <c r="B727" s="10">
        <v>0.375</v>
      </c>
      <c r="D727" t="s">
        <v>61</v>
      </c>
      <c r="E727" s="11">
        <v>3.1</v>
      </c>
      <c r="F727" s="11">
        <v>3.6</v>
      </c>
      <c r="G727">
        <v>3.19</v>
      </c>
      <c r="H727" s="11">
        <f t="shared" si="45"/>
        <v>3.2966666666666669</v>
      </c>
      <c r="I727">
        <f t="shared" si="47"/>
        <v>53.7</v>
      </c>
      <c r="J727">
        <v>1</v>
      </c>
      <c r="K727">
        <v>53.7</v>
      </c>
    </row>
    <row r="728" spans="1:11">
      <c r="A728" s="1">
        <v>45846</v>
      </c>
      <c r="B728" s="10">
        <v>0.4152777777777778</v>
      </c>
      <c r="D728" t="s">
        <v>17</v>
      </c>
      <c r="E728">
        <v>7.15</v>
      </c>
      <c r="F728" s="11">
        <v>8.6999999999999993</v>
      </c>
      <c r="G728">
        <v>7.96</v>
      </c>
      <c r="H728" s="11">
        <f t="shared" si="45"/>
        <v>7.9366666666666665</v>
      </c>
      <c r="I728">
        <f t="shared" si="47"/>
        <v>290.89999999999998</v>
      </c>
      <c r="J728">
        <v>1</v>
      </c>
      <c r="K728">
        <v>290.89999999999998</v>
      </c>
    </row>
    <row r="729" spans="1:11">
      <c r="A729" s="1">
        <v>45846</v>
      </c>
      <c r="B729" s="10">
        <v>0.43402777777777779</v>
      </c>
      <c r="D729" t="s">
        <v>16</v>
      </c>
      <c r="E729">
        <v>17.64</v>
      </c>
      <c r="F729">
        <v>19.100000000000001</v>
      </c>
      <c r="G729">
        <v>19.899999999999999</v>
      </c>
      <c r="H729" s="11">
        <f t="shared" si="45"/>
        <v>18.88</v>
      </c>
      <c r="I729">
        <f t="shared" si="47"/>
        <v>816.4</v>
      </c>
      <c r="J729">
        <v>1</v>
      </c>
      <c r="K729">
        <v>816.4</v>
      </c>
    </row>
    <row r="730" spans="1:11">
      <c r="A730" s="1">
        <v>45846</v>
      </c>
      <c r="B730" s="10">
        <v>0.46527777777777779</v>
      </c>
      <c r="D730" t="s">
        <v>19</v>
      </c>
      <c r="E730">
        <v>22.3</v>
      </c>
      <c r="F730">
        <v>21.2</v>
      </c>
      <c r="G730">
        <v>23.6</v>
      </c>
      <c r="H730" s="11">
        <f t="shared" si="45"/>
        <v>22.366666666666664</v>
      </c>
      <c r="I730">
        <f t="shared" si="47"/>
        <v>488.4</v>
      </c>
      <c r="J730">
        <v>1</v>
      </c>
      <c r="K730">
        <v>488.4</v>
      </c>
    </row>
    <row r="731" spans="1:11">
      <c r="A731" s="1">
        <v>45846</v>
      </c>
      <c r="B731" s="10">
        <v>0.49652777777777779</v>
      </c>
      <c r="D731" t="s">
        <v>23</v>
      </c>
      <c r="E731" s="11">
        <v>5.4</v>
      </c>
      <c r="F731">
        <v>5.54</v>
      </c>
      <c r="G731">
        <v>4.79</v>
      </c>
      <c r="H731" s="11">
        <f t="shared" si="45"/>
        <v>5.2433333333333332</v>
      </c>
      <c r="I731">
        <f t="shared" si="47"/>
        <v>129.1</v>
      </c>
      <c r="J731">
        <v>1</v>
      </c>
      <c r="K731">
        <v>129.1</v>
      </c>
    </row>
    <row r="732" spans="1:11">
      <c r="A732" s="1">
        <v>45846</v>
      </c>
      <c r="B732" s="10">
        <v>0.72916666666666663</v>
      </c>
      <c r="D732" t="s">
        <v>28</v>
      </c>
      <c r="E732">
        <v>14.51</v>
      </c>
      <c r="F732">
        <v>15.51</v>
      </c>
      <c r="G732" s="11">
        <v>15.8</v>
      </c>
      <c r="H732" s="11">
        <f t="shared" si="45"/>
        <v>15.273333333333333</v>
      </c>
      <c r="I732">
        <f t="shared" si="47"/>
        <v>66.400000000000006</v>
      </c>
      <c r="J732">
        <v>2</v>
      </c>
      <c r="K732">
        <v>33.200000000000003</v>
      </c>
    </row>
    <row r="733" spans="1:11">
      <c r="A733" s="1">
        <v>45852</v>
      </c>
      <c r="B733" s="10">
        <v>0.43541666666666667</v>
      </c>
      <c r="D733" t="s">
        <v>64</v>
      </c>
      <c r="E733">
        <v>2.87</v>
      </c>
      <c r="F733">
        <v>2.59</v>
      </c>
      <c r="G733">
        <v>2.41</v>
      </c>
      <c r="H733" s="11">
        <f t="shared" si="45"/>
        <v>2.6233333333333335</v>
      </c>
      <c r="I733">
        <f t="shared" si="47"/>
        <v>2419.6</v>
      </c>
      <c r="J733">
        <v>1</v>
      </c>
      <c r="K733">
        <v>2419.6</v>
      </c>
    </row>
    <row r="734" spans="1:11">
      <c r="A734" s="1">
        <v>45852</v>
      </c>
      <c r="B734" s="10">
        <v>0.3347222222222222</v>
      </c>
      <c r="D734" t="s">
        <v>18</v>
      </c>
      <c r="E734">
        <v>11.24</v>
      </c>
      <c r="F734">
        <v>10.38</v>
      </c>
      <c r="G734">
        <v>11.49</v>
      </c>
      <c r="H734" s="11">
        <f t="shared" si="45"/>
        <v>11.036666666666667</v>
      </c>
      <c r="I734">
        <f t="shared" si="47"/>
        <v>39.299999999999997</v>
      </c>
      <c r="J734">
        <v>1</v>
      </c>
      <c r="K734">
        <v>39.299999999999997</v>
      </c>
    </row>
    <row r="735" spans="1:11">
      <c r="A735" s="1">
        <v>45852</v>
      </c>
      <c r="B735" s="10">
        <v>0.37291666666666667</v>
      </c>
      <c r="D735" t="s">
        <v>16</v>
      </c>
      <c r="E735">
        <v>9.99</v>
      </c>
      <c r="F735">
        <v>13.64</v>
      </c>
      <c r="G735">
        <v>14.02</v>
      </c>
      <c r="H735" s="11">
        <f t="shared" si="45"/>
        <v>12.550000000000002</v>
      </c>
      <c r="I735">
        <f t="shared" si="47"/>
        <v>66.3</v>
      </c>
      <c r="J735">
        <v>1</v>
      </c>
      <c r="K735">
        <v>66.3</v>
      </c>
    </row>
    <row r="736" spans="1:11">
      <c r="A736" s="1">
        <v>45852</v>
      </c>
      <c r="B736" s="10">
        <v>0.39791666666666664</v>
      </c>
      <c r="D736" t="s">
        <v>33</v>
      </c>
      <c r="E736" s="11">
        <v>3.2</v>
      </c>
      <c r="F736">
        <v>3.23</v>
      </c>
      <c r="G736">
        <v>4.2699999999999996</v>
      </c>
      <c r="H736" s="11">
        <f t="shared" si="45"/>
        <v>3.5666666666666664</v>
      </c>
      <c r="I736">
        <f t="shared" si="47"/>
        <v>238.2</v>
      </c>
      <c r="J736">
        <v>1</v>
      </c>
      <c r="K736">
        <v>238.2</v>
      </c>
    </row>
    <row r="737" spans="1:11">
      <c r="A737" s="1">
        <v>45852</v>
      </c>
      <c r="B737" s="10">
        <v>0.40972222222222221</v>
      </c>
      <c r="D737" t="s">
        <v>22</v>
      </c>
      <c r="E737">
        <v>2.0499999999999998</v>
      </c>
      <c r="F737">
        <v>1.65</v>
      </c>
      <c r="G737">
        <v>1.66</v>
      </c>
      <c r="H737" s="11">
        <f t="shared" si="45"/>
        <v>1.7866666666666664</v>
      </c>
      <c r="I737">
        <f t="shared" si="47"/>
        <v>344.8</v>
      </c>
      <c r="J737">
        <v>1</v>
      </c>
      <c r="K737">
        <v>344.8</v>
      </c>
    </row>
    <row r="738" spans="1:11">
      <c r="A738" s="1">
        <v>45852</v>
      </c>
      <c r="B738" s="10">
        <v>0.45416666666666666</v>
      </c>
      <c r="D738" t="s">
        <v>61</v>
      </c>
      <c r="E738">
        <v>5.81</v>
      </c>
      <c r="F738">
        <v>5.94</v>
      </c>
      <c r="G738">
        <v>6.28</v>
      </c>
      <c r="H738" s="11">
        <f t="shared" si="45"/>
        <v>6.0100000000000007</v>
      </c>
      <c r="I738">
        <f t="shared" si="47"/>
        <v>53.8</v>
      </c>
      <c r="J738">
        <v>1</v>
      </c>
      <c r="K738">
        <v>53.8</v>
      </c>
    </row>
    <row r="739" spans="1:11">
      <c r="A739" s="1">
        <v>45851</v>
      </c>
      <c r="B739" s="10">
        <v>0.55555555555555558</v>
      </c>
      <c r="D739" t="s">
        <v>38</v>
      </c>
      <c r="E739">
        <v>6.61</v>
      </c>
      <c r="F739">
        <v>7.76</v>
      </c>
      <c r="G739">
        <v>8.57</v>
      </c>
      <c r="H739" s="11">
        <f t="shared" si="45"/>
        <v>7.6466666666666674</v>
      </c>
      <c r="I739">
        <f t="shared" si="47"/>
        <v>30.1</v>
      </c>
      <c r="J739">
        <v>1</v>
      </c>
      <c r="K739">
        <v>30.1</v>
      </c>
    </row>
    <row r="740" spans="1:11">
      <c r="A740" s="1">
        <v>45852</v>
      </c>
      <c r="B740" s="10">
        <v>0.3576388888888889</v>
      </c>
      <c r="D740" t="s">
        <v>24</v>
      </c>
      <c r="E740">
        <v>6.47</v>
      </c>
      <c r="F740">
        <v>6.29</v>
      </c>
      <c r="G740">
        <v>5.98</v>
      </c>
      <c r="H740" s="11">
        <f t="shared" si="45"/>
        <v>6.246666666666667</v>
      </c>
      <c r="I740" s="8" t="s">
        <v>49</v>
      </c>
      <c r="J740">
        <v>1</v>
      </c>
      <c r="K740" s="8" t="s">
        <v>49</v>
      </c>
    </row>
    <row r="741" spans="1:11">
      <c r="A741" s="1">
        <v>45852</v>
      </c>
      <c r="B741" s="10">
        <v>0.42986111111111114</v>
      </c>
      <c r="D741" t="s">
        <v>23</v>
      </c>
      <c r="E741">
        <v>5.68</v>
      </c>
      <c r="F741">
        <v>6.91</v>
      </c>
      <c r="G741">
        <v>7.47</v>
      </c>
      <c r="H741" s="11">
        <f t="shared" si="45"/>
        <v>6.6866666666666665</v>
      </c>
      <c r="I741">
        <f t="shared" si="47"/>
        <v>517.20000000000005</v>
      </c>
      <c r="J741">
        <v>1</v>
      </c>
      <c r="K741">
        <v>517.20000000000005</v>
      </c>
    </row>
    <row r="742" spans="1:11">
      <c r="A742" s="1">
        <v>45852</v>
      </c>
      <c r="B742" s="10">
        <v>0.50347222222222221</v>
      </c>
      <c r="D742" t="s">
        <v>26</v>
      </c>
      <c r="E742">
        <v>1.08</v>
      </c>
      <c r="F742">
        <v>0.88</v>
      </c>
      <c r="G742">
        <v>1.0900000000000001</v>
      </c>
      <c r="H742" s="11">
        <f t="shared" si="45"/>
        <v>1.0166666666666666</v>
      </c>
      <c r="I742">
        <f t="shared" si="47"/>
        <v>178.2</v>
      </c>
      <c r="J742">
        <v>1</v>
      </c>
      <c r="K742">
        <v>178.2</v>
      </c>
    </row>
    <row r="743" spans="1:11">
      <c r="A743" s="1">
        <v>45852</v>
      </c>
      <c r="B743" s="10">
        <v>0.43611111111111112</v>
      </c>
      <c r="D743" t="s">
        <v>17</v>
      </c>
      <c r="E743">
        <v>8.7899999999999991</v>
      </c>
      <c r="F743">
        <v>8.01</v>
      </c>
      <c r="G743">
        <v>8.26</v>
      </c>
      <c r="H743" s="11">
        <f t="shared" si="45"/>
        <v>8.3533333333333317</v>
      </c>
      <c r="I743">
        <f t="shared" si="47"/>
        <v>101.9</v>
      </c>
      <c r="J743">
        <v>1</v>
      </c>
      <c r="K743">
        <v>101.9</v>
      </c>
    </row>
    <row r="744" spans="1:11">
      <c r="A744" s="1">
        <v>45852</v>
      </c>
      <c r="B744" s="10">
        <v>0.50694444444444442</v>
      </c>
      <c r="D744" t="s">
        <v>19</v>
      </c>
      <c r="E744">
        <v>8.64</v>
      </c>
      <c r="F744">
        <v>9.08</v>
      </c>
      <c r="G744" s="11">
        <v>7.7</v>
      </c>
      <c r="H744" s="11">
        <f t="shared" si="45"/>
        <v>8.4733333333333327</v>
      </c>
      <c r="I744">
        <f t="shared" si="47"/>
        <v>17.100000000000001</v>
      </c>
      <c r="J744">
        <v>1</v>
      </c>
      <c r="K744">
        <v>17.100000000000001</v>
      </c>
    </row>
    <row r="745" spans="1:11">
      <c r="A745" s="1">
        <v>45852</v>
      </c>
      <c r="B745" s="10">
        <v>0.52083333333333337</v>
      </c>
      <c r="D745" t="s">
        <v>21</v>
      </c>
      <c r="E745">
        <v>3.17</v>
      </c>
      <c r="F745" s="11">
        <v>3.8</v>
      </c>
      <c r="G745">
        <v>4.76</v>
      </c>
      <c r="H745" s="11">
        <f t="shared" si="45"/>
        <v>3.91</v>
      </c>
      <c r="I745">
        <f t="shared" si="47"/>
        <v>235.9</v>
      </c>
      <c r="J745">
        <v>1</v>
      </c>
      <c r="K745">
        <v>235.9</v>
      </c>
    </row>
    <row r="746" spans="1:11">
      <c r="A746" s="1">
        <v>45852</v>
      </c>
      <c r="B746" s="10">
        <v>0.76736111111111116</v>
      </c>
      <c r="D746" t="s">
        <v>34</v>
      </c>
      <c r="E746" s="11">
        <v>5.6</v>
      </c>
      <c r="F746">
        <v>4.1900000000000004</v>
      </c>
      <c r="G746">
        <v>5.64</v>
      </c>
      <c r="H746" s="11">
        <f t="shared" si="45"/>
        <v>5.1433333333333335</v>
      </c>
      <c r="I746">
        <f t="shared" si="47"/>
        <v>1046.2</v>
      </c>
      <c r="J746">
        <v>1</v>
      </c>
      <c r="K746">
        <v>1046.2</v>
      </c>
    </row>
    <row r="747" spans="1:11">
      <c r="A747" s="1">
        <v>45852</v>
      </c>
      <c r="B747" s="10">
        <v>0.57986111111111116</v>
      </c>
      <c r="D747" t="s">
        <v>28</v>
      </c>
      <c r="E747">
        <v>5.08</v>
      </c>
      <c r="F747">
        <v>8.49</v>
      </c>
      <c r="G747">
        <v>9.06</v>
      </c>
      <c r="H747" s="11">
        <f t="shared" si="45"/>
        <v>7.5433333333333339</v>
      </c>
      <c r="I747">
        <f t="shared" si="47"/>
        <v>24.8</v>
      </c>
      <c r="J747">
        <v>1</v>
      </c>
      <c r="K747">
        <v>24.8</v>
      </c>
    </row>
    <row r="748" spans="1:11">
      <c r="A748" s="1">
        <v>45853</v>
      </c>
      <c r="B748" s="10">
        <v>0.51597222222222228</v>
      </c>
      <c r="D748" t="s">
        <v>31</v>
      </c>
      <c r="E748">
        <v>21.7</v>
      </c>
      <c r="F748">
        <v>18.8</v>
      </c>
      <c r="G748" s="20">
        <v>26</v>
      </c>
      <c r="H748" s="11">
        <f t="shared" si="45"/>
        <v>22.166666666666668</v>
      </c>
      <c r="I748">
        <f t="shared" si="47"/>
        <v>285</v>
      </c>
      <c r="J748">
        <v>2</v>
      </c>
      <c r="K748">
        <v>142.5</v>
      </c>
    </row>
    <row r="749" spans="1:11">
      <c r="A749" s="1">
        <v>45854</v>
      </c>
      <c r="B749" s="10">
        <v>0.60416666666666663</v>
      </c>
      <c r="D749" t="s">
        <v>14</v>
      </c>
      <c r="E749" s="20">
        <v>11</v>
      </c>
      <c r="F749">
        <v>10.4</v>
      </c>
      <c r="G749">
        <v>10.199999999999999</v>
      </c>
      <c r="H749" s="11">
        <f t="shared" si="45"/>
        <v>10.533333333333333</v>
      </c>
      <c r="I749">
        <f t="shared" si="47"/>
        <v>16.399999999999999</v>
      </c>
      <c r="J749">
        <v>1</v>
      </c>
      <c r="K749">
        <v>16.399999999999999</v>
      </c>
    </row>
    <row r="750" spans="1:11">
      <c r="A750" s="1">
        <v>44398</v>
      </c>
      <c r="B750" s="10">
        <v>0.3527777777777778</v>
      </c>
      <c r="D750" t="s">
        <v>16</v>
      </c>
      <c r="E750">
        <v>30.5</v>
      </c>
      <c r="F750">
        <v>33.799999999999997</v>
      </c>
      <c r="G750">
        <v>32.4</v>
      </c>
      <c r="H750" s="11">
        <f t="shared" si="45"/>
        <v>32.233333333333327</v>
      </c>
      <c r="I750">
        <f t="shared" si="47"/>
        <v>816.4</v>
      </c>
      <c r="J750">
        <v>1</v>
      </c>
      <c r="K750">
        <v>816.4</v>
      </c>
    </row>
    <row r="751" spans="1:11">
      <c r="A751" s="1">
        <v>45859</v>
      </c>
      <c r="B751" s="10">
        <v>0.375</v>
      </c>
      <c r="D751" t="s">
        <v>61</v>
      </c>
      <c r="E751">
        <v>9.0500000000000007</v>
      </c>
      <c r="F751">
        <v>7.65</v>
      </c>
      <c r="G751">
        <v>8.48</v>
      </c>
      <c r="H751" s="11">
        <f t="shared" ref="H751:H806" si="48">+AVERAGE(E751:G751,Q751)</f>
        <v>8.3933333333333344</v>
      </c>
      <c r="I751">
        <f t="shared" si="47"/>
        <v>209.8</v>
      </c>
      <c r="J751">
        <v>1</v>
      </c>
      <c r="K751">
        <v>209.8</v>
      </c>
    </row>
    <row r="752" spans="1:11">
      <c r="A752" s="1">
        <v>45858</v>
      </c>
      <c r="B752" s="10">
        <v>0.48055555555555557</v>
      </c>
      <c r="D752" t="s">
        <v>19</v>
      </c>
      <c r="E752">
        <v>67.7</v>
      </c>
      <c r="F752">
        <v>65.8</v>
      </c>
      <c r="G752">
        <v>70.2</v>
      </c>
      <c r="H752" s="11">
        <f t="shared" si="48"/>
        <v>67.899999999999991</v>
      </c>
      <c r="I752">
        <f t="shared" si="47"/>
        <v>1163.5999999999999</v>
      </c>
      <c r="J752">
        <v>4</v>
      </c>
      <c r="K752">
        <v>290.89999999999998</v>
      </c>
    </row>
    <row r="753" spans="1:15">
      <c r="A753" s="1">
        <v>45859</v>
      </c>
      <c r="B753" s="10">
        <v>0.375</v>
      </c>
      <c r="D753" t="s">
        <v>22</v>
      </c>
      <c r="E753">
        <v>3.01</v>
      </c>
      <c r="F753">
        <v>3.52</v>
      </c>
      <c r="G753" s="11">
        <v>2.9</v>
      </c>
      <c r="H753" s="11">
        <f t="shared" si="48"/>
        <v>3.1433333333333331</v>
      </c>
      <c r="I753">
        <f t="shared" si="47"/>
        <v>344.8</v>
      </c>
      <c r="J753">
        <v>1</v>
      </c>
      <c r="K753">
        <v>344.8</v>
      </c>
    </row>
    <row r="754" spans="1:15">
      <c r="A754" s="1">
        <v>45859</v>
      </c>
      <c r="B754" s="10">
        <v>0.40277777777777779</v>
      </c>
      <c r="D754" t="s">
        <v>17</v>
      </c>
      <c r="E754" s="11">
        <v>14.4</v>
      </c>
      <c r="F754">
        <v>12.79</v>
      </c>
      <c r="G754">
        <v>14.73</v>
      </c>
      <c r="H754" s="11">
        <f t="shared" si="48"/>
        <v>13.973333333333334</v>
      </c>
      <c r="I754">
        <f t="shared" si="47"/>
        <v>461.1</v>
      </c>
      <c r="J754">
        <v>1</v>
      </c>
      <c r="K754">
        <v>461.1</v>
      </c>
    </row>
    <row r="755" spans="1:15">
      <c r="A755" s="1">
        <v>45859</v>
      </c>
      <c r="B755" s="10">
        <v>0.39583333333333331</v>
      </c>
      <c r="D755" t="s">
        <v>24</v>
      </c>
      <c r="E755">
        <v>5.82</v>
      </c>
      <c r="F755">
        <v>6.39</v>
      </c>
      <c r="G755">
        <v>5.77</v>
      </c>
      <c r="H755" s="11">
        <f t="shared" si="48"/>
        <v>5.9933333333333332</v>
      </c>
      <c r="I755" s="20">
        <f t="shared" si="47"/>
        <v>340.45454545454544</v>
      </c>
      <c r="J755">
        <f>100/66</f>
        <v>1.5151515151515151</v>
      </c>
      <c r="K755">
        <v>224.7</v>
      </c>
    </row>
    <row r="756" spans="1:15">
      <c r="A756" s="1">
        <v>45859</v>
      </c>
      <c r="B756" s="10">
        <v>0.40138888888888891</v>
      </c>
      <c r="D756" t="s">
        <v>33</v>
      </c>
      <c r="E756">
        <v>4.58</v>
      </c>
      <c r="F756">
        <v>5.01</v>
      </c>
      <c r="G756">
        <v>4.4800000000000004</v>
      </c>
      <c r="H756" s="11">
        <f t="shared" si="48"/>
        <v>4.6900000000000004</v>
      </c>
      <c r="I756">
        <f t="shared" si="47"/>
        <v>461.1</v>
      </c>
      <c r="J756">
        <v>1</v>
      </c>
      <c r="K756">
        <v>461.1</v>
      </c>
    </row>
    <row r="757" spans="1:15">
      <c r="A757" s="1">
        <v>45859</v>
      </c>
      <c r="B757" s="10">
        <v>0.43055555555555558</v>
      </c>
      <c r="D757" t="s">
        <v>64</v>
      </c>
      <c r="E757" s="11">
        <v>4</v>
      </c>
      <c r="F757">
        <v>3.12</v>
      </c>
      <c r="G757">
        <v>3.36</v>
      </c>
      <c r="H757" s="11">
        <f t="shared" si="48"/>
        <v>3.4933333333333336</v>
      </c>
      <c r="I757">
        <f t="shared" si="47"/>
        <v>488.4</v>
      </c>
      <c r="J757">
        <v>1</v>
      </c>
      <c r="K757">
        <v>488.4</v>
      </c>
    </row>
    <row r="758" spans="1:15">
      <c r="A758" s="1">
        <v>45859</v>
      </c>
      <c r="B758" s="10">
        <v>0.43888888888888888</v>
      </c>
      <c r="D758" t="s">
        <v>18</v>
      </c>
      <c r="E758" s="20">
        <v>33</v>
      </c>
      <c r="F758">
        <v>32.6</v>
      </c>
      <c r="G758">
        <v>29.7</v>
      </c>
      <c r="H758" s="11">
        <f t="shared" si="48"/>
        <v>31.766666666666666</v>
      </c>
      <c r="I758">
        <f t="shared" si="47"/>
        <v>727</v>
      </c>
      <c r="J758">
        <v>1</v>
      </c>
      <c r="K758" s="20">
        <v>727</v>
      </c>
    </row>
    <row r="759" spans="1:15">
      <c r="A759" s="1">
        <v>45859</v>
      </c>
      <c r="B759" s="10">
        <v>0.4826388888888889</v>
      </c>
      <c r="D759" t="s">
        <v>26</v>
      </c>
      <c r="E759">
        <v>1.24</v>
      </c>
      <c r="F759">
        <v>0.99</v>
      </c>
      <c r="G759">
        <v>1.18</v>
      </c>
      <c r="H759" s="11">
        <f t="shared" si="48"/>
        <v>1.1366666666666667</v>
      </c>
      <c r="I759">
        <f t="shared" si="47"/>
        <v>117.8</v>
      </c>
      <c r="J759">
        <v>1</v>
      </c>
      <c r="K759">
        <v>117.8</v>
      </c>
    </row>
    <row r="760" spans="1:15">
      <c r="A760" s="1">
        <v>45858</v>
      </c>
      <c r="B760" s="10">
        <v>0.48888888888888887</v>
      </c>
      <c r="D760" t="s">
        <v>38</v>
      </c>
      <c r="E760">
        <v>19.600000000000001</v>
      </c>
      <c r="F760">
        <v>18.899999999999999</v>
      </c>
      <c r="G760">
        <v>20.399999999999999</v>
      </c>
      <c r="H760" s="11">
        <f t="shared" si="48"/>
        <v>19.633333333333333</v>
      </c>
      <c r="I760">
        <f t="shared" si="47"/>
        <v>186</v>
      </c>
      <c r="J760">
        <v>1</v>
      </c>
      <c r="K760" s="20">
        <v>186</v>
      </c>
    </row>
    <row r="761" spans="1:15">
      <c r="A761" s="1">
        <v>45859</v>
      </c>
      <c r="B761" s="10">
        <v>0.51180555555555551</v>
      </c>
      <c r="D761" t="s">
        <v>21</v>
      </c>
      <c r="E761">
        <v>3.04</v>
      </c>
      <c r="F761">
        <v>2.69</v>
      </c>
      <c r="G761" s="11">
        <v>2.6</v>
      </c>
      <c r="H761" s="11">
        <f t="shared" si="48"/>
        <v>2.7766666666666668</v>
      </c>
      <c r="I761">
        <f t="shared" si="47"/>
        <v>75.2</v>
      </c>
      <c r="J761">
        <v>1</v>
      </c>
      <c r="K761">
        <v>75.2</v>
      </c>
    </row>
    <row r="762" spans="1:15">
      <c r="A762" s="1">
        <v>45859</v>
      </c>
      <c r="B762" s="10">
        <v>0.51736111111111116</v>
      </c>
      <c r="D762" t="s">
        <v>23</v>
      </c>
      <c r="E762">
        <v>4.8899999999999997</v>
      </c>
      <c r="F762">
        <v>4.78</v>
      </c>
      <c r="G762">
        <v>5.0199999999999996</v>
      </c>
      <c r="H762" s="11">
        <f t="shared" si="48"/>
        <v>4.8966666666666665</v>
      </c>
      <c r="I762">
        <f t="shared" si="47"/>
        <v>151</v>
      </c>
      <c r="J762">
        <v>1</v>
      </c>
      <c r="K762" s="20">
        <v>151</v>
      </c>
    </row>
    <row r="763" spans="1:15">
      <c r="A763" s="1">
        <v>45859</v>
      </c>
      <c r="B763" s="10">
        <v>0.50208333333333333</v>
      </c>
      <c r="D763" t="s">
        <v>28</v>
      </c>
      <c r="E763">
        <v>5.83</v>
      </c>
      <c r="F763">
        <v>8.9700000000000006</v>
      </c>
      <c r="G763">
        <v>11.35</v>
      </c>
      <c r="H763" s="11">
        <f t="shared" si="48"/>
        <v>8.7166666666666668</v>
      </c>
      <c r="I763">
        <f t="shared" si="47"/>
        <v>387.3</v>
      </c>
      <c r="J763">
        <v>1</v>
      </c>
      <c r="K763">
        <v>387.3</v>
      </c>
    </row>
    <row r="764" spans="1:15">
      <c r="A764" s="1">
        <v>45859</v>
      </c>
      <c r="B764" s="10">
        <v>0.76666666666666672</v>
      </c>
      <c r="D764" t="s">
        <v>34</v>
      </c>
      <c r="E764">
        <v>9.23</v>
      </c>
      <c r="F764">
        <v>9.8800000000000008</v>
      </c>
      <c r="G764">
        <v>9.93</v>
      </c>
      <c r="H764" s="11">
        <f t="shared" si="48"/>
        <v>9.68</v>
      </c>
      <c r="I764">
        <f t="shared" si="47"/>
        <v>613.1</v>
      </c>
      <c r="J764">
        <v>1</v>
      </c>
      <c r="K764" s="20">
        <v>613.1</v>
      </c>
    </row>
    <row r="765" spans="1:15">
      <c r="A765" s="1">
        <v>45866</v>
      </c>
      <c r="B765" s="10">
        <v>0.3888888888888889</v>
      </c>
      <c r="D765" t="s">
        <v>22</v>
      </c>
      <c r="E765">
        <v>1.61</v>
      </c>
      <c r="F765">
        <v>1.35</v>
      </c>
      <c r="G765">
        <v>1.62</v>
      </c>
      <c r="H765" s="11">
        <f t="shared" si="48"/>
        <v>1.5266666666666666</v>
      </c>
      <c r="I765">
        <f t="shared" si="47"/>
        <v>139.6</v>
      </c>
      <c r="J765">
        <v>1</v>
      </c>
      <c r="K765">
        <v>139.6</v>
      </c>
    </row>
    <row r="766" spans="1:15">
      <c r="A766" s="1">
        <v>45866</v>
      </c>
      <c r="B766" s="10">
        <v>0.39583333333333331</v>
      </c>
      <c r="D766" t="s">
        <v>61</v>
      </c>
      <c r="E766">
        <v>7.84</v>
      </c>
      <c r="F766" s="11">
        <v>7.6</v>
      </c>
      <c r="G766">
        <v>8.48</v>
      </c>
      <c r="H766" s="11">
        <f t="shared" si="48"/>
        <v>7.9733333333333336</v>
      </c>
      <c r="I766">
        <f t="shared" si="47"/>
        <v>146.69999999999999</v>
      </c>
      <c r="J766">
        <v>1</v>
      </c>
      <c r="K766" s="20">
        <v>146.69999999999999</v>
      </c>
    </row>
    <row r="767" spans="1:15">
      <c r="A767" s="1">
        <v>45866</v>
      </c>
      <c r="B767" s="10">
        <v>0.43263888888888891</v>
      </c>
      <c r="D767" t="s">
        <v>33</v>
      </c>
      <c r="E767">
        <v>3.08</v>
      </c>
      <c r="F767">
        <v>2.83</v>
      </c>
      <c r="G767">
        <v>3.11</v>
      </c>
      <c r="H767" s="11">
        <f t="shared" si="48"/>
        <v>3.0066666666666664</v>
      </c>
      <c r="I767">
        <f t="shared" si="47"/>
        <v>328.2</v>
      </c>
      <c r="J767">
        <v>1</v>
      </c>
      <c r="K767">
        <v>328.2</v>
      </c>
    </row>
    <row r="768" spans="1:15">
      <c r="A768" s="1">
        <v>45866</v>
      </c>
      <c r="B768" s="10">
        <v>0.40416666666666667</v>
      </c>
      <c r="D768" t="s">
        <v>31</v>
      </c>
      <c r="E768">
        <v>22.4</v>
      </c>
      <c r="F768">
        <v>30.1</v>
      </c>
      <c r="G768">
        <v>29.5</v>
      </c>
      <c r="H768" s="11">
        <f>+AVERAGE(E768:G768,O768)</f>
        <v>27.524999999999999</v>
      </c>
      <c r="I768">
        <f t="shared" si="47"/>
        <v>25.6</v>
      </c>
      <c r="J768">
        <v>1</v>
      </c>
      <c r="K768" s="20">
        <v>25.6</v>
      </c>
      <c r="O768">
        <v>28.1</v>
      </c>
    </row>
    <row r="769" spans="1:11">
      <c r="A769" s="1">
        <v>45866</v>
      </c>
      <c r="B769" s="10">
        <v>0.34513888888888888</v>
      </c>
      <c r="D769" t="s">
        <v>16</v>
      </c>
      <c r="E769">
        <v>18.8</v>
      </c>
      <c r="F769">
        <v>20.100000000000001</v>
      </c>
      <c r="G769">
        <v>20.5</v>
      </c>
      <c r="H769" s="11">
        <f t="shared" si="48"/>
        <v>19.8</v>
      </c>
      <c r="I769">
        <f t="shared" ref="I769:I832" si="49">J769*K769</f>
        <v>137.4</v>
      </c>
      <c r="J769">
        <v>1</v>
      </c>
      <c r="K769">
        <v>137.4</v>
      </c>
    </row>
    <row r="770" spans="1:11">
      <c r="A770" s="1">
        <v>45866</v>
      </c>
      <c r="B770" s="10">
        <v>0.3527777777777778</v>
      </c>
      <c r="D770" t="s">
        <v>17</v>
      </c>
      <c r="E770">
        <v>9.52</v>
      </c>
      <c r="F770">
        <v>9.48</v>
      </c>
      <c r="G770">
        <v>9.06</v>
      </c>
      <c r="H770" s="11">
        <f t="shared" si="48"/>
        <v>9.3533333333333335</v>
      </c>
      <c r="I770">
        <f t="shared" si="49"/>
        <v>161.6</v>
      </c>
      <c r="J770">
        <v>1</v>
      </c>
      <c r="K770" s="20">
        <v>161.6</v>
      </c>
    </row>
    <row r="771" spans="1:11">
      <c r="A771" s="1">
        <v>45866</v>
      </c>
      <c r="B771" s="10">
        <v>0.4236111111111111</v>
      </c>
      <c r="D771" t="s">
        <v>64</v>
      </c>
      <c r="E771">
        <v>1.58</v>
      </c>
      <c r="F771" s="11">
        <v>1.4</v>
      </c>
      <c r="G771">
        <v>1.44</v>
      </c>
      <c r="H771" s="11">
        <f t="shared" si="48"/>
        <v>1.4733333333333334</v>
      </c>
      <c r="I771">
        <f t="shared" si="49"/>
        <v>488.4</v>
      </c>
      <c r="J771">
        <v>1</v>
      </c>
      <c r="K771">
        <v>488.4</v>
      </c>
    </row>
    <row r="772" spans="1:11">
      <c r="A772" s="1">
        <v>45866</v>
      </c>
      <c r="B772" s="10">
        <v>0.34722222222222221</v>
      </c>
      <c r="D772" t="s">
        <v>24</v>
      </c>
      <c r="E772">
        <v>4.82</v>
      </c>
      <c r="F772" s="11">
        <v>5.8</v>
      </c>
      <c r="G772">
        <v>5.47</v>
      </c>
      <c r="H772" s="11">
        <f t="shared" si="48"/>
        <v>5.3633333333333333</v>
      </c>
      <c r="I772">
        <f t="shared" si="49"/>
        <v>365.4</v>
      </c>
      <c r="J772">
        <v>1</v>
      </c>
      <c r="K772" s="20">
        <v>365.4</v>
      </c>
    </row>
    <row r="773" spans="1:11">
      <c r="A773" s="1">
        <v>45866</v>
      </c>
      <c r="B773" s="10">
        <v>0.46736111111111112</v>
      </c>
      <c r="D773" t="s">
        <v>18</v>
      </c>
      <c r="E773" s="11">
        <v>13.3</v>
      </c>
      <c r="F773">
        <v>11.76</v>
      </c>
      <c r="G773">
        <v>13.14</v>
      </c>
      <c r="H773" s="11">
        <f t="shared" si="48"/>
        <v>12.733333333333334</v>
      </c>
      <c r="I773">
        <f t="shared" si="49"/>
        <v>111.2</v>
      </c>
      <c r="J773">
        <v>1</v>
      </c>
      <c r="K773">
        <v>111.2</v>
      </c>
    </row>
    <row r="774" spans="1:11">
      <c r="A774" s="1">
        <v>45865</v>
      </c>
      <c r="B774" s="10">
        <v>0.56111111111111112</v>
      </c>
      <c r="D774" t="s">
        <v>38</v>
      </c>
      <c r="E774">
        <v>10.52</v>
      </c>
      <c r="F774" s="11">
        <v>12.6</v>
      </c>
      <c r="G774">
        <v>13.05</v>
      </c>
      <c r="H774" s="11">
        <f t="shared" si="48"/>
        <v>12.056666666666667</v>
      </c>
      <c r="I774">
        <f t="shared" si="49"/>
        <v>14.8</v>
      </c>
      <c r="J774">
        <v>1</v>
      </c>
      <c r="K774" s="20">
        <v>14.8</v>
      </c>
    </row>
    <row r="775" spans="1:11">
      <c r="A775" s="1">
        <v>45866</v>
      </c>
      <c r="B775" s="10">
        <v>0.5</v>
      </c>
      <c r="D775" t="s">
        <v>23</v>
      </c>
      <c r="E775">
        <v>4.5599999999999996</v>
      </c>
      <c r="F775">
        <v>4.49</v>
      </c>
      <c r="G775">
        <v>4.2300000000000004</v>
      </c>
      <c r="H775" s="11">
        <f t="shared" si="48"/>
        <v>4.4266666666666667</v>
      </c>
      <c r="I775">
        <f t="shared" si="49"/>
        <v>27.8</v>
      </c>
      <c r="J775">
        <v>1</v>
      </c>
      <c r="K775">
        <v>27.8</v>
      </c>
    </row>
    <row r="776" spans="1:11">
      <c r="A776" s="1">
        <v>45866</v>
      </c>
      <c r="B776" s="10">
        <v>0.53125</v>
      </c>
      <c r="D776" t="s">
        <v>19</v>
      </c>
      <c r="E776">
        <v>11.61</v>
      </c>
      <c r="F776">
        <v>11.64</v>
      </c>
      <c r="G776">
        <v>12.28</v>
      </c>
      <c r="H776" s="11">
        <f t="shared" si="48"/>
        <v>11.843333333333334</v>
      </c>
      <c r="I776">
        <f t="shared" si="49"/>
        <v>25</v>
      </c>
      <c r="J776">
        <v>1</v>
      </c>
      <c r="K776" s="20">
        <v>25</v>
      </c>
    </row>
    <row r="777" spans="1:11">
      <c r="A777" s="1">
        <v>45866</v>
      </c>
      <c r="B777" s="10">
        <v>0.53333333333333333</v>
      </c>
      <c r="D777" t="s">
        <v>28</v>
      </c>
      <c r="E777">
        <v>10.33</v>
      </c>
      <c r="F777">
        <v>10.64</v>
      </c>
      <c r="G777">
        <v>10.36</v>
      </c>
      <c r="H777" s="11">
        <f t="shared" si="48"/>
        <v>10.443333333333333</v>
      </c>
      <c r="I777">
        <f t="shared" si="49"/>
        <v>40.799999999999997</v>
      </c>
      <c r="J777">
        <v>1</v>
      </c>
      <c r="K777">
        <v>40.799999999999997</v>
      </c>
    </row>
    <row r="778" spans="1:11">
      <c r="A778" s="1">
        <v>45867</v>
      </c>
      <c r="B778" s="10">
        <v>0.55625000000000002</v>
      </c>
      <c r="D778" t="s">
        <v>21</v>
      </c>
      <c r="E778">
        <v>9.3000000000000007</v>
      </c>
      <c r="F778">
        <v>8.92</v>
      </c>
      <c r="G778">
        <v>9.3800000000000008</v>
      </c>
      <c r="H778" s="11">
        <f t="shared" si="48"/>
        <v>9.2000000000000011</v>
      </c>
      <c r="I778">
        <f t="shared" si="49"/>
        <v>31.1</v>
      </c>
      <c r="J778">
        <v>1</v>
      </c>
      <c r="K778" s="20">
        <v>31.1</v>
      </c>
    </row>
    <row r="779" spans="1:11">
      <c r="A779" s="1">
        <v>45873</v>
      </c>
      <c r="B779" s="10">
        <v>0.35069444444444442</v>
      </c>
      <c r="D779" t="s">
        <v>16</v>
      </c>
      <c r="E779">
        <v>15.5</v>
      </c>
      <c r="F779">
        <v>13.92</v>
      </c>
      <c r="G779">
        <v>12.62</v>
      </c>
      <c r="H779" s="11">
        <f t="shared" si="48"/>
        <v>14.013333333333334</v>
      </c>
      <c r="I779">
        <f t="shared" si="49"/>
        <v>1553.1</v>
      </c>
      <c r="J779">
        <v>1</v>
      </c>
      <c r="K779">
        <v>1553.1</v>
      </c>
    </row>
    <row r="780" spans="1:11">
      <c r="A780" s="1">
        <v>45873</v>
      </c>
      <c r="B780" s="10">
        <v>0.34027777777777779</v>
      </c>
      <c r="D780" t="s">
        <v>18</v>
      </c>
      <c r="E780">
        <v>13.92</v>
      </c>
      <c r="F780">
        <v>13.97</v>
      </c>
      <c r="G780">
        <v>13.67</v>
      </c>
      <c r="H780" s="11">
        <f t="shared" si="48"/>
        <v>13.853333333333333</v>
      </c>
      <c r="I780">
        <f t="shared" si="49"/>
        <v>82</v>
      </c>
      <c r="J780">
        <v>1</v>
      </c>
      <c r="K780" s="20">
        <v>82</v>
      </c>
    </row>
    <row r="781" spans="1:11">
      <c r="A781" s="1">
        <v>45873</v>
      </c>
      <c r="B781" s="10">
        <v>0.42083333333333334</v>
      </c>
      <c r="D781" t="s">
        <v>23</v>
      </c>
      <c r="E781">
        <v>5.75</v>
      </c>
      <c r="F781">
        <v>5.23</v>
      </c>
      <c r="G781">
        <v>5.25</v>
      </c>
      <c r="H781" s="11">
        <f t="shared" si="48"/>
        <v>5.41</v>
      </c>
      <c r="I781">
        <f>J781*K781</f>
        <v>82.3</v>
      </c>
      <c r="J781">
        <v>1</v>
      </c>
      <c r="K781">
        <v>82.3</v>
      </c>
    </row>
    <row r="782" spans="1:11">
      <c r="A782" s="1">
        <v>45873</v>
      </c>
      <c r="B782" s="10">
        <v>0.54097222222222219</v>
      </c>
      <c r="D782" t="s">
        <v>21</v>
      </c>
      <c r="E782">
        <v>1.92</v>
      </c>
      <c r="F782">
        <v>2.61</v>
      </c>
      <c r="G782">
        <v>1.9</v>
      </c>
      <c r="H782" s="11">
        <f t="shared" si="48"/>
        <v>2.1433333333333331</v>
      </c>
      <c r="I782">
        <f t="shared" si="49"/>
        <v>130.1</v>
      </c>
      <c r="J782">
        <v>1</v>
      </c>
      <c r="K782">
        <v>130.1</v>
      </c>
    </row>
    <row r="783" spans="1:11">
      <c r="A783" s="1">
        <v>45873</v>
      </c>
      <c r="B783" s="10">
        <v>0.375</v>
      </c>
      <c r="D783" t="s">
        <v>22</v>
      </c>
      <c r="E783">
        <v>1.1299999999999999</v>
      </c>
      <c r="F783">
        <v>1.21</v>
      </c>
      <c r="G783">
        <v>1.1299999999999999</v>
      </c>
      <c r="H783" s="11">
        <f t="shared" si="48"/>
        <v>1.1566666666666665</v>
      </c>
      <c r="I783">
        <f t="shared" si="49"/>
        <v>435.2</v>
      </c>
      <c r="J783">
        <v>1</v>
      </c>
      <c r="K783">
        <v>435.2</v>
      </c>
    </row>
    <row r="784" spans="1:11">
      <c r="A784" s="1">
        <v>45873</v>
      </c>
      <c r="B784" s="10">
        <v>0.37638888888888888</v>
      </c>
      <c r="D784" t="s">
        <v>17</v>
      </c>
      <c r="E784">
        <v>11.3</v>
      </c>
      <c r="F784">
        <v>11.17</v>
      </c>
      <c r="G784">
        <v>8.24</v>
      </c>
      <c r="H784" s="11">
        <f t="shared" si="48"/>
        <v>10.236666666666666</v>
      </c>
      <c r="I784">
        <f t="shared" si="49"/>
        <v>547.5</v>
      </c>
      <c r="J784">
        <v>1</v>
      </c>
      <c r="K784">
        <v>547.5</v>
      </c>
    </row>
    <row r="785" spans="1:11">
      <c r="A785" s="1">
        <v>45873</v>
      </c>
      <c r="B785" s="10">
        <v>0.39444444444444443</v>
      </c>
      <c r="D785" t="s">
        <v>33</v>
      </c>
      <c r="E785">
        <v>2.52</v>
      </c>
      <c r="F785">
        <v>2.33</v>
      </c>
      <c r="G785">
        <v>2.76</v>
      </c>
      <c r="H785" s="11">
        <f t="shared" si="48"/>
        <v>2.5366666666666666</v>
      </c>
      <c r="I785">
        <f t="shared" si="49"/>
        <v>238.2</v>
      </c>
      <c r="J785">
        <v>1</v>
      </c>
      <c r="K785">
        <v>238.2</v>
      </c>
    </row>
    <row r="786" spans="1:11">
      <c r="A786" s="1">
        <v>45872</v>
      </c>
      <c r="B786" s="10">
        <v>0.54236111111111107</v>
      </c>
      <c r="D786" t="s">
        <v>38</v>
      </c>
      <c r="E786">
        <v>4.88</v>
      </c>
      <c r="F786">
        <v>4.95</v>
      </c>
      <c r="G786">
        <v>4.9000000000000004</v>
      </c>
      <c r="H786" s="11">
        <f t="shared" si="48"/>
        <v>4.91</v>
      </c>
      <c r="I786">
        <f t="shared" si="49"/>
        <v>33.6</v>
      </c>
      <c r="J786">
        <v>1</v>
      </c>
      <c r="K786">
        <v>33.6</v>
      </c>
    </row>
    <row r="787" spans="1:11">
      <c r="A787" s="1">
        <v>45873</v>
      </c>
      <c r="B787" s="10">
        <v>0.3125</v>
      </c>
      <c r="D787" t="s">
        <v>61</v>
      </c>
      <c r="E787">
        <v>6.71</v>
      </c>
      <c r="F787">
        <v>6.21</v>
      </c>
      <c r="G787">
        <v>6.59</v>
      </c>
      <c r="H787" s="11">
        <f t="shared" si="48"/>
        <v>6.503333333333333</v>
      </c>
      <c r="I787">
        <f t="shared" si="49"/>
        <v>103.4</v>
      </c>
      <c r="J787">
        <v>1</v>
      </c>
      <c r="K787">
        <v>103.4</v>
      </c>
    </row>
    <row r="788" spans="1:11">
      <c r="A788" s="1">
        <v>45872</v>
      </c>
      <c r="B788" s="10">
        <v>0.4513888888888889</v>
      </c>
      <c r="D788" t="s">
        <v>19</v>
      </c>
      <c r="E788">
        <v>10.19</v>
      </c>
      <c r="F788">
        <v>11.37</v>
      </c>
      <c r="G788">
        <v>9.83</v>
      </c>
      <c r="H788" s="11">
        <f t="shared" si="48"/>
        <v>10.463333333333333</v>
      </c>
      <c r="I788">
        <f t="shared" si="49"/>
        <v>47.3</v>
      </c>
      <c r="J788">
        <v>1</v>
      </c>
      <c r="K788">
        <v>47.3</v>
      </c>
    </row>
    <row r="789" spans="1:11">
      <c r="A789" s="1">
        <v>45873</v>
      </c>
      <c r="B789" s="10">
        <v>0.4284722222222222</v>
      </c>
      <c r="D789" t="s">
        <v>64</v>
      </c>
      <c r="E789">
        <v>1.41</v>
      </c>
      <c r="F789">
        <v>1.52</v>
      </c>
      <c r="G789">
        <v>1.31</v>
      </c>
      <c r="H789" s="11">
        <f t="shared" si="48"/>
        <v>1.4133333333333333</v>
      </c>
      <c r="I789">
        <f t="shared" si="49"/>
        <v>770.1</v>
      </c>
      <c r="J789">
        <v>1</v>
      </c>
      <c r="K789">
        <v>770.1</v>
      </c>
    </row>
    <row r="790" spans="1:11">
      <c r="A790" s="1">
        <v>45873</v>
      </c>
      <c r="B790" s="10">
        <v>0.52777777777777779</v>
      </c>
      <c r="D790" t="s">
        <v>28</v>
      </c>
      <c r="E790">
        <v>11.07</v>
      </c>
      <c r="F790">
        <v>11.29</v>
      </c>
      <c r="G790">
        <v>12.29</v>
      </c>
      <c r="H790" s="11">
        <f t="shared" si="48"/>
        <v>11.549999999999999</v>
      </c>
      <c r="I790">
        <f t="shared" si="49"/>
        <v>40.200000000000003</v>
      </c>
      <c r="J790">
        <v>1</v>
      </c>
      <c r="K790">
        <v>40.200000000000003</v>
      </c>
    </row>
    <row r="791" spans="1:11">
      <c r="A791" s="1">
        <v>45873</v>
      </c>
      <c r="B791" s="10">
        <v>0.52430555555555558</v>
      </c>
      <c r="D791" t="s">
        <v>31</v>
      </c>
      <c r="E791">
        <v>11.92</v>
      </c>
      <c r="F791">
        <v>9.7899999999999991</v>
      </c>
      <c r="G791">
        <v>13.32</v>
      </c>
      <c r="H791" s="11">
        <f t="shared" si="48"/>
        <v>11.676666666666668</v>
      </c>
      <c r="I791">
        <f t="shared" si="49"/>
        <v>344.1</v>
      </c>
      <c r="J791">
        <v>1</v>
      </c>
      <c r="K791">
        <v>344.1</v>
      </c>
    </row>
    <row r="792" spans="1:11">
      <c r="A792" s="1">
        <v>45873</v>
      </c>
      <c r="B792" s="10">
        <v>0.77083333333333337</v>
      </c>
      <c r="D792" t="s">
        <v>34</v>
      </c>
      <c r="E792">
        <v>6.11</v>
      </c>
      <c r="F792">
        <v>5.03</v>
      </c>
      <c r="G792">
        <v>5.81</v>
      </c>
      <c r="H792" s="11">
        <f t="shared" si="48"/>
        <v>5.6499999999999995</v>
      </c>
      <c r="I792">
        <f t="shared" si="49"/>
        <v>387.3</v>
      </c>
      <c r="J792">
        <v>1</v>
      </c>
      <c r="K792">
        <v>387.3</v>
      </c>
    </row>
    <row r="793" spans="1:11">
      <c r="A793" s="1">
        <v>45874</v>
      </c>
      <c r="B793" s="10">
        <v>0.3611111111111111</v>
      </c>
      <c r="D793" t="s">
        <v>24</v>
      </c>
      <c r="E793">
        <v>4.6100000000000003</v>
      </c>
      <c r="F793">
        <v>4.1900000000000004</v>
      </c>
      <c r="G793">
        <v>4.7300000000000004</v>
      </c>
      <c r="H793" s="11">
        <f t="shared" si="48"/>
        <v>4.5100000000000007</v>
      </c>
      <c r="I793">
        <f t="shared" si="49"/>
        <v>98.5</v>
      </c>
      <c r="J793">
        <v>1</v>
      </c>
      <c r="K793">
        <v>98.5</v>
      </c>
    </row>
    <row r="794" spans="1:11">
      <c r="A794" s="1">
        <v>45880</v>
      </c>
      <c r="B794" s="10">
        <v>0.44374999999999998</v>
      </c>
      <c r="D794" t="s">
        <v>33</v>
      </c>
      <c r="E794" s="11">
        <v>2.6</v>
      </c>
      <c r="F794">
        <v>2.34</v>
      </c>
      <c r="G794">
        <v>2.54</v>
      </c>
      <c r="H794" s="11">
        <f t="shared" si="48"/>
        <v>2.4933333333333332</v>
      </c>
      <c r="I794">
        <f t="shared" si="49"/>
        <v>198.9</v>
      </c>
      <c r="J794">
        <v>1</v>
      </c>
      <c r="K794">
        <v>198.9</v>
      </c>
    </row>
    <row r="795" spans="1:11">
      <c r="A795" s="1">
        <v>45880</v>
      </c>
      <c r="B795" s="10">
        <v>0.5625</v>
      </c>
      <c r="D795" t="s">
        <v>17</v>
      </c>
      <c r="E795">
        <v>4.32</v>
      </c>
      <c r="F795">
        <v>3.88</v>
      </c>
      <c r="G795">
        <v>4.12</v>
      </c>
      <c r="H795" s="11">
        <f t="shared" si="48"/>
        <v>4.1066666666666665</v>
      </c>
      <c r="I795">
        <f t="shared" si="49"/>
        <v>93.3</v>
      </c>
      <c r="J795">
        <v>1</v>
      </c>
      <c r="K795">
        <v>93.3</v>
      </c>
    </row>
    <row r="796" spans="1:11">
      <c r="A796" s="1">
        <v>45880</v>
      </c>
      <c r="B796" s="10">
        <v>0.30902777777777779</v>
      </c>
      <c r="D796" t="s">
        <v>16</v>
      </c>
      <c r="E796">
        <v>15.53</v>
      </c>
      <c r="F796" s="20">
        <v>19</v>
      </c>
      <c r="G796" s="20">
        <v>19</v>
      </c>
      <c r="H796" s="11">
        <f t="shared" si="48"/>
        <v>17.843333333333334</v>
      </c>
      <c r="I796">
        <f t="shared" si="49"/>
        <v>48.8</v>
      </c>
      <c r="J796">
        <v>1</v>
      </c>
      <c r="K796">
        <v>48.8</v>
      </c>
    </row>
    <row r="797" spans="1:11">
      <c r="A797" s="1">
        <v>45880</v>
      </c>
      <c r="B797" s="10">
        <v>0.4375</v>
      </c>
      <c r="D797" t="s">
        <v>64</v>
      </c>
      <c r="E797">
        <v>1.65</v>
      </c>
      <c r="F797" s="11">
        <v>1.5</v>
      </c>
      <c r="G797">
        <v>1.49</v>
      </c>
      <c r="H797" s="11">
        <f t="shared" si="48"/>
        <v>1.5466666666666666</v>
      </c>
      <c r="I797">
        <f t="shared" si="49"/>
        <v>517.20000000000005</v>
      </c>
      <c r="J797">
        <v>1</v>
      </c>
      <c r="K797">
        <v>517.20000000000005</v>
      </c>
    </row>
    <row r="798" spans="1:11">
      <c r="A798" s="1">
        <v>45880</v>
      </c>
      <c r="B798" s="10">
        <v>0.62013888888888891</v>
      </c>
      <c r="D798" t="s">
        <v>61</v>
      </c>
      <c r="E798">
        <v>6.98</v>
      </c>
      <c r="F798">
        <v>6.41</v>
      </c>
      <c r="G798">
        <v>7.28</v>
      </c>
      <c r="H798" s="11">
        <f t="shared" si="48"/>
        <v>6.8900000000000006</v>
      </c>
      <c r="I798">
        <f t="shared" si="49"/>
        <v>53</v>
      </c>
      <c r="J798">
        <v>1</v>
      </c>
      <c r="K798" s="20">
        <v>53</v>
      </c>
    </row>
    <row r="799" spans="1:11">
      <c r="A799" s="1">
        <v>45880</v>
      </c>
      <c r="B799" s="10">
        <v>0.3576388888888889</v>
      </c>
      <c r="D799" t="s">
        <v>18</v>
      </c>
      <c r="E799">
        <v>14.35</v>
      </c>
      <c r="F799">
        <v>13.66</v>
      </c>
      <c r="G799">
        <v>14.74</v>
      </c>
      <c r="H799" s="11">
        <f t="shared" si="48"/>
        <v>14.25</v>
      </c>
      <c r="I799">
        <f t="shared" si="49"/>
        <v>50.4</v>
      </c>
      <c r="J799">
        <v>1</v>
      </c>
      <c r="K799">
        <v>50.4</v>
      </c>
    </row>
    <row r="800" spans="1:11">
      <c r="A800" s="1">
        <v>45880</v>
      </c>
      <c r="B800" s="10">
        <v>0.37152777777777779</v>
      </c>
      <c r="D800" t="s">
        <v>22</v>
      </c>
      <c r="E800">
        <v>1.36</v>
      </c>
      <c r="F800">
        <v>1.37</v>
      </c>
      <c r="G800">
        <v>1.56</v>
      </c>
      <c r="H800" s="11">
        <f t="shared" si="48"/>
        <v>1.4300000000000004</v>
      </c>
      <c r="I800">
        <f t="shared" si="49"/>
        <v>224.7</v>
      </c>
      <c r="J800">
        <v>1</v>
      </c>
      <c r="K800">
        <v>224.7</v>
      </c>
    </row>
    <row r="801" spans="1:15">
      <c r="A801" s="1">
        <v>45879</v>
      </c>
      <c r="B801" s="10">
        <v>0.56805555555555554</v>
      </c>
      <c r="D801" t="s">
        <v>38</v>
      </c>
      <c r="E801">
        <v>24.6</v>
      </c>
      <c r="F801">
        <v>25.1</v>
      </c>
      <c r="G801">
        <v>28.2</v>
      </c>
      <c r="H801" s="11">
        <f t="shared" si="48"/>
        <v>25.966666666666669</v>
      </c>
      <c r="I801">
        <f t="shared" si="49"/>
        <v>52.1</v>
      </c>
      <c r="J801">
        <v>1</v>
      </c>
      <c r="K801">
        <v>52.1</v>
      </c>
    </row>
    <row r="802" spans="1:15">
      <c r="A802" s="1">
        <v>45880</v>
      </c>
      <c r="B802" s="10">
        <v>0.51458333333333328</v>
      </c>
      <c r="D802" t="s">
        <v>21</v>
      </c>
      <c r="E802" s="11">
        <v>11.3</v>
      </c>
      <c r="F802">
        <v>11.73</v>
      </c>
      <c r="G802">
        <v>13.74</v>
      </c>
      <c r="H802" s="11">
        <f t="shared" si="48"/>
        <v>12.256666666666668</v>
      </c>
      <c r="I802">
        <f t="shared" si="49"/>
        <v>209.8</v>
      </c>
      <c r="J802">
        <v>1</v>
      </c>
      <c r="K802">
        <v>209.8</v>
      </c>
    </row>
    <row r="803" spans="1:15">
      <c r="A803" s="1">
        <v>45880</v>
      </c>
      <c r="B803" s="10">
        <v>0.4236111111111111</v>
      </c>
      <c r="D803" t="s">
        <v>24</v>
      </c>
      <c r="E803">
        <v>3.79</v>
      </c>
      <c r="F803">
        <v>4.2300000000000004</v>
      </c>
      <c r="G803">
        <v>4.9800000000000004</v>
      </c>
      <c r="H803" s="11">
        <f t="shared" si="48"/>
        <v>4.333333333333333</v>
      </c>
      <c r="I803">
        <f t="shared" si="49"/>
        <v>166.4</v>
      </c>
      <c r="J803">
        <v>1</v>
      </c>
      <c r="K803">
        <v>166.4</v>
      </c>
    </row>
    <row r="804" spans="1:15">
      <c r="A804" s="1">
        <v>45880</v>
      </c>
      <c r="B804" s="10">
        <v>0.44097222222222221</v>
      </c>
      <c r="D804" t="s">
        <v>23</v>
      </c>
      <c r="E804">
        <v>258</v>
      </c>
      <c r="F804">
        <v>305</v>
      </c>
      <c r="G804">
        <v>304</v>
      </c>
      <c r="H804" s="11">
        <f t="shared" si="48"/>
        <v>289</v>
      </c>
      <c r="I804">
        <f>J804*K804</f>
        <v>1500</v>
      </c>
      <c r="J804">
        <f>100/10</f>
        <v>10</v>
      </c>
      <c r="K804">
        <v>150</v>
      </c>
      <c r="O804" t="s">
        <v>67</v>
      </c>
    </row>
    <row r="805" spans="1:15">
      <c r="A805" s="1">
        <v>45881</v>
      </c>
      <c r="B805" s="10">
        <v>0.4548611111111111</v>
      </c>
      <c r="D805" t="s">
        <v>19</v>
      </c>
      <c r="E805">
        <v>20.2</v>
      </c>
      <c r="F805">
        <v>17.34</v>
      </c>
      <c r="G805">
        <v>20.3</v>
      </c>
      <c r="H805" s="11">
        <f t="shared" si="48"/>
        <v>19.28</v>
      </c>
      <c r="I805">
        <f t="shared" si="49"/>
        <v>49.5</v>
      </c>
      <c r="J805">
        <v>1</v>
      </c>
      <c r="K805">
        <v>49.5</v>
      </c>
    </row>
    <row r="806" spans="1:15">
      <c r="A806" s="1">
        <v>45880</v>
      </c>
      <c r="B806" s="10">
        <v>0.53125</v>
      </c>
      <c r="D806" t="s">
        <v>28</v>
      </c>
      <c r="E806">
        <v>9.3699999999999992</v>
      </c>
      <c r="F806">
        <v>8.99</v>
      </c>
      <c r="G806">
        <v>8.86</v>
      </c>
      <c r="H806" s="11">
        <f t="shared" si="48"/>
        <v>9.0733333333333324</v>
      </c>
      <c r="I806">
        <f t="shared" si="49"/>
        <v>135.4</v>
      </c>
      <c r="J806">
        <v>1</v>
      </c>
      <c r="K806">
        <v>135.4</v>
      </c>
    </row>
    <row r="807" spans="1:15">
      <c r="A807" s="1">
        <v>45880</v>
      </c>
      <c r="B807" s="10">
        <v>0.52083333333333337</v>
      </c>
      <c r="D807" t="s">
        <v>31</v>
      </c>
      <c r="E807">
        <v>5.15</v>
      </c>
      <c r="F807">
        <v>9.83</v>
      </c>
      <c r="G807">
        <v>10.07</v>
      </c>
      <c r="H807" s="11">
        <f>+AVERAGE(E807:G807,O807)</f>
        <v>8.4450000000000003</v>
      </c>
      <c r="I807">
        <f t="shared" si="49"/>
        <v>5.2</v>
      </c>
      <c r="J807">
        <v>1</v>
      </c>
      <c r="K807">
        <v>5.2</v>
      </c>
      <c r="O807">
        <v>8.73</v>
      </c>
    </row>
    <row r="808" spans="1:15">
      <c r="A808" s="1">
        <v>45886</v>
      </c>
      <c r="B808" s="10">
        <v>0.54166666666666663</v>
      </c>
      <c r="D808" t="s">
        <v>17</v>
      </c>
      <c r="E808">
        <v>5.72</v>
      </c>
      <c r="F808">
        <v>5.14</v>
      </c>
      <c r="G808">
        <v>4.91</v>
      </c>
      <c r="H808" s="11">
        <f t="shared" ref="H808:H838" si="50">+AVERAGE(E808:G808,O808)</f>
        <v>5.2566666666666668</v>
      </c>
      <c r="I808">
        <f t="shared" si="49"/>
        <v>115.3</v>
      </c>
      <c r="J808">
        <v>1</v>
      </c>
      <c r="K808">
        <v>115.3</v>
      </c>
    </row>
    <row r="809" spans="1:15">
      <c r="A809" s="1">
        <v>45887</v>
      </c>
      <c r="B809" s="10">
        <v>0.52083333333333337</v>
      </c>
      <c r="D809" t="s">
        <v>19</v>
      </c>
      <c r="E809">
        <v>21.4</v>
      </c>
      <c r="F809">
        <v>21.7</v>
      </c>
      <c r="G809">
        <v>24.3</v>
      </c>
      <c r="H809" s="11">
        <f t="shared" si="50"/>
        <v>22.466666666666665</v>
      </c>
      <c r="I809">
        <f t="shared" si="49"/>
        <v>38.799999999999997</v>
      </c>
      <c r="J809">
        <v>1</v>
      </c>
      <c r="K809">
        <v>38.799999999999997</v>
      </c>
    </row>
    <row r="810" spans="1:15">
      <c r="A810" s="1">
        <v>45887</v>
      </c>
      <c r="B810" s="10">
        <v>0.55208333333333337</v>
      </c>
      <c r="D810" t="s">
        <v>28</v>
      </c>
      <c r="E810">
        <v>6.47</v>
      </c>
      <c r="F810">
        <v>6.85</v>
      </c>
      <c r="G810">
        <v>4.95</v>
      </c>
      <c r="H810" s="11">
        <f t="shared" si="50"/>
        <v>6.09</v>
      </c>
      <c r="I810">
        <f t="shared" si="49"/>
        <v>88</v>
      </c>
      <c r="J810">
        <v>1</v>
      </c>
      <c r="K810">
        <v>88</v>
      </c>
    </row>
    <row r="811" spans="1:15">
      <c r="A811" s="1">
        <v>45887</v>
      </c>
      <c r="B811" s="10">
        <v>0.45833333333333331</v>
      </c>
      <c r="D811" t="s">
        <v>31</v>
      </c>
      <c r="E811">
        <v>13.46</v>
      </c>
      <c r="F811">
        <v>13.92</v>
      </c>
      <c r="G811">
        <v>12.54</v>
      </c>
      <c r="H811" s="11">
        <f t="shared" si="50"/>
        <v>13.306666666666667</v>
      </c>
      <c r="I811">
        <f t="shared" si="49"/>
        <v>113</v>
      </c>
      <c r="J811">
        <v>1</v>
      </c>
      <c r="K811">
        <v>113</v>
      </c>
    </row>
    <row r="812" spans="1:15">
      <c r="A812" s="1">
        <v>45887</v>
      </c>
      <c r="B812" s="10">
        <v>0.35208333333333336</v>
      </c>
      <c r="D812" t="s">
        <v>16</v>
      </c>
      <c r="E812">
        <v>22.5</v>
      </c>
      <c r="F812">
        <v>21.3</v>
      </c>
      <c r="G812">
        <v>22.1</v>
      </c>
      <c r="H812" s="11">
        <f t="shared" si="50"/>
        <v>21.966666666666669</v>
      </c>
      <c r="I812">
        <f t="shared" si="49"/>
        <v>77.599999999999994</v>
      </c>
      <c r="J812">
        <v>1</v>
      </c>
      <c r="K812">
        <v>77.599999999999994</v>
      </c>
    </row>
    <row r="813" spans="1:15">
      <c r="A813" s="1">
        <v>45887</v>
      </c>
      <c r="B813" s="10">
        <v>0.41388888888888886</v>
      </c>
      <c r="D813" t="s">
        <v>18</v>
      </c>
      <c r="E813">
        <v>6.54</v>
      </c>
      <c r="F813">
        <v>5.85</v>
      </c>
      <c r="G813">
        <v>5.88</v>
      </c>
      <c r="H813" s="11">
        <f t="shared" si="50"/>
        <v>6.09</v>
      </c>
      <c r="I813">
        <f t="shared" si="49"/>
        <v>249.5</v>
      </c>
      <c r="J813">
        <v>1</v>
      </c>
      <c r="K813">
        <v>249.5</v>
      </c>
    </row>
    <row r="814" spans="1:15">
      <c r="A814" s="1">
        <v>45887</v>
      </c>
      <c r="B814" s="10">
        <v>0.375</v>
      </c>
      <c r="D814" t="s">
        <v>23</v>
      </c>
      <c r="E814">
        <v>4.7699999999999996</v>
      </c>
      <c r="F814">
        <v>5.05</v>
      </c>
      <c r="G814">
        <v>5.01</v>
      </c>
      <c r="H814" s="11">
        <f t="shared" si="50"/>
        <v>4.9433333333333334</v>
      </c>
      <c r="I814">
        <f t="shared" si="49"/>
        <v>126.7</v>
      </c>
      <c r="J814">
        <v>1</v>
      </c>
      <c r="K814">
        <v>126.7</v>
      </c>
    </row>
    <row r="815" spans="1:15">
      <c r="A815" s="1">
        <v>45887</v>
      </c>
      <c r="B815" s="10">
        <v>0.53125</v>
      </c>
      <c r="D815" t="s">
        <v>21</v>
      </c>
      <c r="E815">
        <v>2.14</v>
      </c>
      <c r="F815">
        <v>2.09</v>
      </c>
      <c r="G815">
        <v>1.97</v>
      </c>
      <c r="H815" s="11">
        <f t="shared" si="50"/>
        <v>2.0666666666666669</v>
      </c>
      <c r="I815">
        <f t="shared" si="49"/>
        <v>105.9</v>
      </c>
      <c r="J815">
        <v>1</v>
      </c>
      <c r="K815">
        <v>105.9</v>
      </c>
    </row>
    <row r="816" spans="1:15">
      <c r="A816" s="1">
        <v>45887</v>
      </c>
      <c r="B816" s="10">
        <v>0.39583333333333331</v>
      </c>
      <c r="D816" t="s">
        <v>22</v>
      </c>
      <c r="E816">
        <v>4.78</v>
      </c>
      <c r="F816">
        <v>4.2300000000000004</v>
      </c>
      <c r="G816">
        <v>3.98</v>
      </c>
      <c r="H816" s="11">
        <f t="shared" si="50"/>
        <v>4.330000000000001</v>
      </c>
      <c r="I816">
        <f t="shared" si="49"/>
        <v>135.4</v>
      </c>
      <c r="J816">
        <v>1</v>
      </c>
      <c r="K816">
        <v>135.4</v>
      </c>
    </row>
    <row r="817" spans="1:15">
      <c r="A817" s="1">
        <v>45887</v>
      </c>
      <c r="B817" s="10">
        <v>0.49305555555555558</v>
      </c>
      <c r="D817" t="s">
        <v>26</v>
      </c>
      <c r="E817">
        <v>1.1599999999999999</v>
      </c>
      <c r="F817">
        <v>1.22</v>
      </c>
      <c r="G817">
        <v>1.07</v>
      </c>
      <c r="H817" s="11">
        <f t="shared" si="50"/>
        <v>1.1500000000000001</v>
      </c>
      <c r="I817">
        <f t="shared" si="49"/>
        <v>410.6</v>
      </c>
      <c r="J817">
        <v>1</v>
      </c>
      <c r="K817">
        <v>410.6</v>
      </c>
    </row>
    <row r="818" spans="1:15">
      <c r="A818" s="1">
        <v>45887</v>
      </c>
      <c r="B818" s="10">
        <v>0.40763888888888888</v>
      </c>
      <c r="D818" t="s">
        <v>33</v>
      </c>
      <c r="E818">
        <v>2.4500000000000002</v>
      </c>
      <c r="F818">
        <v>3.06</v>
      </c>
      <c r="G818">
        <v>2.66</v>
      </c>
      <c r="H818" s="11">
        <f t="shared" si="50"/>
        <v>2.7233333333333332</v>
      </c>
      <c r="I818">
        <f t="shared" si="49"/>
        <v>272.3</v>
      </c>
      <c r="J818">
        <v>1</v>
      </c>
      <c r="K818">
        <v>272.3</v>
      </c>
    </row>
    <row r="819" spans="1:15">
      <c r="A819" s="1">
        <v>45887</v>
      </c>
      <c r="B819" s="10">
        <v>0.39583333333333331</v>
      </c>
      <c r="D819" t="s">
        <v>61</v>
      </c>
      <c r="E819">
        <v>6.85</v>
      </c>
      <c r="F819">
        <v>6.77</v>
      </c>
      <c r="G819">
        <v>6.49</v>
      </c>
      <c r="H819" s="11">
        <f t="shared" si="50"/>
        <v>6.7033333333333331</v>
      </c>
      <c r="I819">
        <f t="shared" si="49"/>
        <v>66.900000000000006</v>
      </c>
      <c r="J819">
        <v>1</v>
      </c>
      <c r="K819">
        <v>66.900000000000006</v>
      </c>
    </row>
    <row r="820" spans="1:15">
      <c r="A820" s="1">
        <v>45887</v>
      </c>
      <c r="B820" s="10">
        <v>0.44444444444444442</v>
      </c>
      <c r="D820" t="s">
        <v>64</v>
      </c>
      <c r="E820">
        <v>2.09</v>
      </c>
      <c r="F820">
        <v>2.23</v>
      </c>
      <c r="G820">
        <v>2.04</v>
      </c>
      <c r="H820" s="11">
        <f t="shared" si="50"/>
        <v>2.12</v>
      </c>
      <c r="I820">
        <f t="shared" si="49"/>
        <v>1299.7</v>
      </c>
      <c r="J820">
        <v>1</v>
      </c>
      <c r="K820">
        <v>1299.7</v>
      </c>
    </row>
    <row r="821" spans="1:15">
      <c r="A821" s="1">
        <v>45887</v>
      </c>
      <c r="B821" s="10">
        <v>0.76041666666666663</v>
      </c>
      <c r="D821" t="s">
        <v>34</v>
      </c>
      <c r="E821">
        <v>6.87</v>
      </c>
      <c r="F821">
        <v>7.48</v>
      </c>
      <c r="G821">
        <v>7.72</v>
      </c>
      <c r="H821" s="11">
        <f t="shared" si="50"/>
        <v>7.3566666666666665</v>
      </c>
      <c r="I821">
        <f t="shared" si="49"/>
        <v>65</v>
      </c>
      <c r="J821">
        <v>1</v>
      </c>
      <c r="K821">
        <v>65</v>
      </c>
    </row>
    <row r="822" spans="1:15">
      <c r="A822" s="1">
        <v>45889</v>
      </c>
      <c r="B822" s="10">
        <v>0.47916666666666669</v>
      </c>
      <c r="D822" t="s">
        <v>24</v>
      </c>
      <c r="E822">
        <v>3.69</v>
      </c>
      <c r="F822">
        <v>3.99</v>
      </c>
      <c r="G822">
        <v>4.29</v>
      </c>
      <c r="H822" s="11">
        <f t="shared" si="50"/>
        <v>3.9899999999999998</v>
      </c>
      <c r="I822">
        <f t="shared" si="49"/>
        <v>51.2</v>
      </c>
      <c r="J822">
        <v>1</v>
      </c>
      <c r="K822">
        <v>51.2</v>
      </c>
    </row>
    <row r="823" spans="1:15">
      <c r="A823" s="1">
        <v>45894</v>
      </c>
      <c r="B823" s="10">
        <v>0.56944444444444442</v>
      </c>
      <c r="D823" t="s">
        <v>33</v>
      </c>
      <c r="E823">
        <v>2.36</v>
      </c>
      <c r="F823">
        <v>2.44</v>
      </c>
      <c r="G823">
        <v>2.35</v>
      </c>
      <c r="H823" s="11">
        <f t="shared" si="50"/>
        <v>2.3833333333333333</v>
      </c>
      <c r="I823">
        <f t="shared" si="49"/>
        <v>95.9</v>
      </c>
      <c r="J823">
        <v>1</v>
      </c>
      <c r="K823">
        <v>95.9</v>
      </c>
    </row>
    <row r="824" spans="1:15">
      <c r="A824" s="1">
        <v>45894</v>
      </c>
      <c r="B824" s="10">
        <v>0.55208333333333337</v>
      </c>
      <c r="D824" t="s">
        <v>17</v>
      </c>
      <c r="E824">
        <v>7.73</v>
      </c>
      <c r="F824">
        <v>8.2200000000000006</v>
      </c>
      <c r="G824">
        <v>7.46</v>
      </c>
      <c r="H824" s="11">
        <f t="shared" si="50"/>
        <v>7.8033333333333337</v>
      </c>
      <c r="I824">
        <f t="shared" si="49"/>
        <v>39.1</v>
      </c>
      <c r="J824">
        <v>1</v>
      </c>
      <c r="K824">
        <v>39.1</v>
      </c>
    </row>
    <row r="825" spans="1:15">
      <c r="A825" s="1">
        <v>45894</v>
      </c>
      <c r="B825" s="10">
        <v>0.46875</v>
      </c>
      <c r="D825" t="s">
        <v>19</v>
      </c>
      <c r="E825">
        <v>22.7</v>
      </c>
      <c r="F825">
        <v>21.3</v>
      </c>
      <c r="G825">
        <v>21.4</v>
      </c>
      <c r="H825" s="11">
        <f t="shared" si="50"/>
        <v>21.8</v>
      </c>
      <c r="I825">
        <f t="shared" si="49"/>
        <v>17.100000000000001</v>
      </c>
      <c r="J825">
        <v>1</v>
      </c>
      <c r="K825">
        <v>17.100000000000001</v>
      </c>
    </row>
    <row r="826" spans="1:15">
      <c r="A826" s="1">
        <v>45894</v>
      </c>
      <c r="B826" s="10">
        <v>0.38541666666666669</v>
      </c>
      <c r="D826" t="s">
        <v>22</v>
      </c>
      <c r="E826">
        <v>1.52</v>
      </c>
      <c r="F826">
        <v>1.47</v>
      </c>
      <c r="G826">
        <v>1.78</v>
      </c>
      <c r="H826" s="11">
        <f t="shared" si="50"/>
        <v>1.59</v>
      </c>
      <c r="I826">
        <f t="shared" si="49"/>
        <v>78.900000000000006</v>
      </c>
      <c r="J826">
        <v>1</v>
      </c>
      <c r="K826">
        <v>78.900000000000006</v>
      </c>
    </row>
    <row r="827" spans="1:15">
      <c r="A827" s="1">
        <v>45894</v>
      </c>
      <c r="B827" s="10">
        <v>0.36458333333333331</v>
      </c>
      <c r="D827" t="s">
        <v>18</v>
      </c>
      <c r="E827">
        <v>22.1</v>
      </c>
      <c r="F827">
        <v>20.6</v>
      </c>
      <c r="G827">
        <v>24.1</v>
      </c>
      <c r="H827" s="11">
        <f t="shared" si="50"/>
        <v>22.266666666666669</v>
      </c>
      <c r="I827">
        <f t="shared" si="49"/>
        <v>91</v>
      </c>
      <c r="J827">
        <v>1</v>
      </c>
      <c r="K827" s="20">
        <v>91</v>
      </c>
      <c r="O827" t="s">
        <v>68</v>
      </c>
    </row>
    <row r="828" spans="1:15">
      <c r="A828" s="1">
        <v>45894</v>
      </c>
      <c r="B828" s="10">
        <v>0.44444444444444442</v>
      </c>
      <c r="D828" t="s">
        <v>64</v>
      </c>
      <c r="E828">
        <v>0.94</v>
      </c>
      <c r="F828">
        <v>0.98</v>
      </c>
      <c r="G828" s="11">
        <v>1.5</v>
      </c>
      <c r="H828" s="11">
        <f t="shared" si="50"/>
        <v>1.1399999999999999</v>
      </c>
      <c r="I828">
        <f t="shared" si="49"/>
        <v>920.8</v>
      </c>
      <c r="J828">
        <v>1</v>
      </c>
      <c r="K828">
        <v>920.8</v>
      </c>
    </row>
    <row r="829" spans="1:15">
      <c r="A829" s="1">
        <v>45894</v>
      </c>
      <c r="B829" s="10">
        <v>0.40972222222222221</v>
      </c>
      <c r="D829" t="s">
        <v>23</v>
      </c>
      <c r="E829">
        <v>3.15</v>
      </c>
      <c r="F829">
        <v>4.53</v>
      </c>
      <c r="G829">
        <v>4.1100000000000003</v>
      </c>
      <c r="H829" s="11">
        <f t="shared" si="50"/>
        <v>3.9299999999999997</v>
      </c>
      <c r="I829">
        <f t="shared" si="49"/>
        <v>88.2</v>
      </c>
      <c r="J829">
        <v>1</v>
      </c>
      <c r="K829">
        <v>88.2</v>
      </c>
    </row>
    <row r="830" spans="1:15">
      <c r="A830" s="1">
        <v>45894</v>
      </c>
      <c r="B830" s="10">
        <v>0.53541666666666665</v>
      </c>
      <c r="D830" t="s">
        <v>21</v>
      </c>
      <c r="E830">
        <v>7.05</v>
      </c>
      <c r="F830">
        <v>6.55</v>
      </c>
      <c r="G830">
        <v>6.39</v>
      </c>
      <c r="H830" s="11">
        <f t="shared" si="50"/>
        <v>6.6633333333333331</v>
      </c>
      <c r="I830">
        <f t="shared" si="49"/>
        <v>816.4</v>
      </c>
      <c r="J830">
        <v>1</v>
      </c>
      <c r="K830">
        <v>816.4</v>
      </c>
    </row>
    <row r="831" spans="1:15">
      <c r="A831" s="1">
        <v>45893</v>
      </c>
      <c r="B831" s="10">
        <v>0.52569444444444446</v>
      </c>
      <c r="D831" t="s">
        <v>38</v>
      </c>
      <c r="E831">
        <v>21.1</v>
      </c>
      <c r="F831">
        <v>22.1</v>
      </c>
      <c r="G831">
        <v>20.7</v>
      </c>
      <c r="H831" s="11">
        <f t="shared" si="50"/>
        <v>21.3</v>
      </c>
      <c r="I831">
        <f t="shared" si="49"/>
        <v>9.6999999999999993</v>
      </c>
      <c r="J831">
        <v>1</v>
      </c>
      <c r="K831">
        <v>9.6999999999999993</v>
      </c>
    </row>
    <row r="832" spans="1:15">
      <c r="A832" s="1">
        <v>45893</v>
      </c>
      <c r="B832" s="10">
        <v>0.5</v>
      </c>
      <c r="D832" t="s">
        <v>61</v>
      </c>
      <c r="E832">
        <v>4.84</v>
      </c>
      <c r="F832">
        <v>4.58</v>
      </c>
      <c r="G832">
        <v>4.95</v>
      </c>
      <c r="H832" s="11">
        <f t="shared" si="50"/>
        <v>4.79</v>
      </c>
      <c r="I832">
        <f t="shared" si="49"/>
        <v>41.4</v>
      </c>
      <c r="J832">
        <v>1</v>
      </c>
      <c r="K832">
        <v>41.4</v>
      </c>
    </row>
    <row r="833" spans="1:11">
      <c r="A833" s="1">
        <v>45894</v>
      </c>
      <c r="B833" s="10">
        <v>0.34722222222222221</v>
      </c>
      <c r="D833" t="s">
        <v>16</v>
      </c>
      <c r="E833">
        <v>17.63</v>
      </c>
      <c r="F833">
        <v>16.77</v>
      </c>
      <c r="G833">
        <v>16.829999999999998</v>
      </c>
      <c r="H833" s="11">
        <f t="shared" si="50"/>
        <v>17.076666666666664</v>
      </c>
      <c r="I833">
        <f t="shared" ref="I833:I837" si="51">J833*K833</f>
        <v>125.9</v>
      </c>
      <c r="J833">
        <v>1</v>
      </c>
      <c r="K833">
        <v>125.9</v>
      </c>
    </row>
    <row r="834" spans="1:11">
      <c r="A834" s="1">
        <v>45894</v>
      </c>
      <c r="B834" s="10">
        <v>0.35902777777777778</v>
      </c>
      <c r="D834" t="s">
        <v>24</v>
      </c>
      <c r="E834">
        <v>4.05</v>
      </c>
      <c r="F834">
        <v>4.63</v>
      </c>
      <c r="G834">
        <v>3.89</v>
      </c>
      <c r="H834" s="11">
        <f t="shared" si="50"/>
        <v>4.1900000000000004</v>
      </c>
      <c r="I834">
        <f t="shared" si="51"/>
        <v>81.3</v>
      </c>
      <c r="J834">
        <v>1</v>
      </c>
      <c r="K834">
        <v>81.3</v>
      </c>
    </row>
    <row r="835" spans="1:11">
      <c r="A835" s="1">
        <v>45894</v>
      </c>
      <c r="B835" s="10">
        <v>0.52083333333333337</v>
      </c>
      <c r="D835" t="s">
        <v>28</v>
      </c>
      <c r="E835">
        <v>7.69</v>
      </c>
      <c r="F835">
        <v>7.57</v>
      </c>
      <c r="G835" s="11">
        <v>8.3000000000000007</v>
      </c>
      <c r="H835" s="11">
        <f t="shared" si="50"/>
        <v>7.8533333333333344</v>
      </c>
      <c r="I835">
        <f t="shared" si="51"/>
        <v>23.5</v>
      </c>
      <c r="J835">
        <v>1</v>
      </c>
      <c r="K835">
        <v>23.5</v>
      </c>
    </row>
    <row r="836" spans="1:11">
      <c r="A836" s="1">
        <v>45894</v>
      </c>
      <c r="B836" s="10">
        <v>0.53125</v>
      </c>
      <c r="D836" t="s">
        <v>31</v>
      </c>
      <c r="E836">
        <v>9.57</v>
      </c>
      <c r="F836">
        <v>10.97</v>
      </c>
      <c r="G836">
        <v>13.57</v>
      </c>
      <c r="H836" s="11">
        <f t="shared" si="50"/>
        <v>11.37</v>
      </c>
      <c r="I836">
        <f t="shared" si="51"/>
        <v>21.1</v>
      </c>
      <c r="J836">
        <v>1</v>
      </c>
      <c r="K836">
        <v>21.1</v>
      </c>
    </row>
    <row r="837" spans="1:11">
      <c r="A837" s="1">
        <v>45894</v>
      </c>
      <c r="B837" s="10">
        <v>0.75694444444444442</v>
      </c>
      <c r="D837" t="s">
        <v>34</v>
      </c>
      <c r="E837">
        <v>3.08</v>
      </c>
      <c r="F837">
        <v>2.82</v>
      </c>
      <c r="G837">
        <v>2.8</v>
      </c>
      <c r="H837" s="11">
        <f t="shared" si="50"/>
        <v>2.9</v>
      </c>
      <c r="I837">
        <f t="shared" si="51"/>
        <v>7.5</v>
      </c>
      <c r="J837">
        <v>1</v>
      </c>
      <c r="K837">
        <v>7.5</v>
      </c>
    </row>
    <row r="838" spans="1:11">
      <c r="H838" s="11"/>
    </row>
  </sheetData>
  <autoFilter ref="A1:M822" xr:uid="{00000000-0001-0000-0000-000000000000}"/>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6708DBA-5BF5-4F26-8421-09E4D69F1023}">
          <x14:formula1>
            <xm:f>'Validation Lists'!$A$3:$A$22</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0BFB9-EEFB-482E-80EA-84F1A198F33B}">
  <dimension ref="A1:O38"/>
  <sheetViews>
    <sheetView workbookViewId="0">
      <pane ySplit="1" topLeftCell="A24" activePane="bottomLeft" state="frozen"/>
      <selection pane="bottomLeft" activeCell="H43" sqref="H43"/>
    </sheetView>
  </sheetViews>
  <sheetFormatPr defaultRowHeight="15"/>
  <cols>
    <col min="1" max="1" width="10.85546875" customWidth="1"/>
    <col min="2" max="2" width="18.5703125" customWidth="1"/>
    <col min="3" max="3" width="16" bestFit="1" customWidth="1"/>
    <col min="4" max="4" width="47.5703125" customWidth="1"/>
    <col min="5" max="5" width="10.42578125" hidden="1" customWidth="1"/>
    <col min="6" max="6" width="4.140625" hidden="1" customWidth="1"/>
    <col min="7" max="9" width="10.42578125" bestFit="1" customWidth="1"/>
    <col min="10" max="10" width="15.7109375" bestFit="1" customWidth="1"/>
    <col min="11" max="11" width="19" bestFit="1" customWidth="1"/>
    <col min="12" max="12" width="27.85546875" bestFit="1" customWidth="1"/>
    <col min="13" max="13" width="30.42578125" bestFit="1" customWidth="1"/>
    <col min="14" max="14" width="26.5703125" bestFit="1" customWidth="1"/>
  </cols>
  <sheetData>
    <row r="1" spans="1:15">
      <c r="A1" s="13" t="s">
        <v>0</v>
      </c>
      <c r="B1" s="14" t="s">
        <v>1</v>
      </c>
      <c r="C1" s="6" t="s">
        <v>2</v>
      </c>
      <c r="D1" s="6" t="s">
        <v>3</v>
      </c>
      <c r="E1" s="6" t="s">
        <v>0</v>
      </c>
      <c r="F1" s="6" t="s">
        <v>1</v>
      </c>
      <c r="G1" s="6" t="s">
        <v>4</v>
      </c>
      <c r="H1" s="6" t="s">
        <v>5</v>
      </c>
      <c r="I1" s="6" t="s">
        <v>6</v>
      </c>
      <c r="J1" s="6" t="s">
        <v>7</v>
      </c>
      <c r="K1" s="6" t="s">
        <v>8</v>
      </c>
      <c r="L1" s="6" t="s">
        <v>9</v>
      </c>
      <c r="M1" s="6" t="s">
        <v>10</v>
      </c>
      <c r="N1" s="6" t="s">
        <v>11</v>
      </c>
      <c r="O1" s="6" t="s">
        <v>69</v>
      </c>
    </row>
    <row r="2" spans="1:15">
      <c r="A2" s="1">
        <v>45469</v>
      </c>
      <c r="B2" s="2">
        <v>0.40486111111111112</v>
      </c>
      <c r="D2" t="s">
        <v>70</v>
      </c>
      <c r="G2">
        <v>7.98</v>
      </c>
      <c r="H2">
        <v>8.98</v>
      </c>
      <c r="I2">
        <v>8.92</v>
      </c>
      <c r="J2">
        <f>AVERAGE(G2:I2)</f>
        <v>8.6266666666666669</v>
      </c>
      <c r="K2">
        <v>151.5</v>
      </c>
    </row>
    <row r="3" spans="1:15">
      <c r="A3" s="1">
        <v>45469</v>
      </c>
      <c r="B3" s="2">
        <v>0.43194444444444446</v>
      </c>
      <c r="D3" t="s">
        <v>71</v>
      </c>
      <c r="G3">
        <v>6.3</v>
      </c>
      <c r="H3">
        <v>7.32</v>
      </c>
      <c r="I3">
        <v>6.28</v>
      </c>
      <c r="J3">
        <f t="shared" ref="J3:J8" si="0">AVERAGE(G3:I3)</f>
        <v>6.6333333333333337</v>
      </c>
      <c r="K3">
        <v>130.1</v>
      </c>
    </row>
    <row r="4" spans="1:15">
      <c r="A4" s="1">
        <v>45488</v>
      </c>
      <c r="C4" t="s">
        <v>72</v>
      </c>
      <c r="K4">
        <v>0</v>
      </c>
    </row>
    <row r="5" spans="1:15">
      <c r="A5" s="1">
        <v>45489</v>
      </c>
      <c r="B5" s="2">
        <v>0.52430555555555558</v>
      </c>
      <c r="D5" t="s">
        <v>16</v>
      </c>
      <c r="G5">
        <v>9.58</v>
      </c>
      <c r="H5">
        <v>9.07</v>
      </c>
      <c r="I5">
        <v>9.64</v>
      </c>
      <c r="J5">
        <f t="shared" si="0"/>
        <v>9.43</v>
      </c>
      <c r="K5">
        <v>44.8</v>
      </c>
      <c r="O5" t="s">
        <v>73</v>
      </c>
    </row>
    <row r="6" spans="1:15">
      <c r="A6" s="1">
        <v>45489</v>
      </c>
      <c r="B6" s="2">
        <v>0.52430555555555558</v>
      </c>
      <c r="D6" t="s">
        <v>16</v>
      </c>
      <c r="G6">
        <v>12.61</v>
      </c>
      <c r="H6">
        <v>12.35</v>
      </c>
      <c r="I6">
        <v>10.48</v>
      </c>
      <c r="J6">
        <f t="shared" si="0"/>
        <v>11.813333333333333</v>
      </c>
      <c r="K6">
        <v>76.7</v>
      </c>
      <c r="O6" t="s">
        <v>74</v>
      </c>
    </row>
    <row r="7" spans="1:15">
      <c r="A7" s="1">
        <v>45491</v>
      </c>
      <c r="B7" s="2">
        <v>0.44027777777777777</v>
      </c>
      <c r="D7" t="s">
        <v>75</v>
      </c>
      <c r="G7">
        <v>8.4</v>
      </c>
      <c r="H7">
        <v>9.0399999999999991</v>
      </c>
      <c r="I7">
        <v>9.6999999999999993</v>
      </c>
      <c r="J7">
        <f t="shared" si="0"/>
        <v>9.0466666666666651</v>
      </c>
      <c r="K7">
        <v>461.1</v>
      </c>
    </row>
    <row r="8" spans="1:15">
      <c r="A8" s="1">
        <v>45491</v>
      </c>
      <c r="B8" s="2">
        <v>0.45694444444444443</v>
      </c>
      <c r="D8" t="s">
        <v>76</v>
      </c>
      <c r="G8">
        <v>4.0999999999999996</v>
      </c>
      <c r="H8">
        <v>4.6100000000000003</v>
      </c>
      <c r="I8">
        <v>3.78</v>
      </c>
      <c r="J8">
        <f t="shared" si="0"/>
        <v>4.1633333333333331</v>
      </c>
      <c r="K8">
        <v>206.4</v>
      </c>
    </row>
    <row r="9" spans="1:15">
      <c r="A9" s="1">
        <v>45539</v>
      </c>
      <c r="B9" s="2">
        <v>0.52777777777777779</v>
      </c>
      <c r="D9" t="s">
        <v>77</v>
      </c>
      <c r="E9" s="1">
        <v>45538</v>
      </c>
      <c r="K9" t="s">
        <v>49</v>
      </c>
    </row>
    <row r="10" spans="1:15">
      <c r="A10" s="1">
        <v>45539</v>
      </c>
      <c r="B10" s="2">
        <v>0.52777777777777779</v>
      </c>
      <c r="D10" t="s">
        <v>77</v>
      </c>
      <c r="E10" s="1">
        <v>45538</v>
      </c>
      <c r="K10">
        <f>L10*M10</f>
        <v>9678.4</v>
      </c>
      <c r="L10">
        <v>4</v>
      </c>
      <c r="M10">
        <v>2419.6</v>
      </c>
      <c r="O10" t="s">
        <v>78</v>
      </c>
    </row>
    <row r="11" spans="1:15">
      <c r="D11" s="21" t="s">
        <v>79</v>
      </c>
      <c r="E11" s="22">
        <v>45545</v>
      </c>
      <c r="F11" s="23">
        <v>0.46388888888888885</v>
      </c>
      <c r="G11" s="21"/>
      <c r="H11" s="21"/>
      <c r="I11" s="21"/>
      <c r="J11" s="21"/>
      <c r="K11" s="21">
        <f>M11*L11</f>
        <v>850</v>
      </c>
      <c r="L11" s="21">
        <v>10</v>
      </c>
      <c r="M11" s="21">
        <v>85</v>
      </c>
    </row>
    <row r="12" spans="1:15">
      <c r="D12" s="21" t="s">
        <v>80</v>
      </c>
      <c r="E12" s="22"/>
      <c r="F12" s="23"/>
      <c r="G12" s="21"/>
      <c r="H12" s="21"/>
      <c r="I12" s="21"/>
      <c r="J12" s="21"/>
      <c r="K12" s="24">
        <f>+K11/13.5</f>
        <v>62.962962962962962</v>
      </c>
      <c r="L12" s="21"/>
      <c r="M12" s="21"/>
    </row>
    <row r="13" spans="1:15">
      <c r="D13" s="21" t="s">
        <v>81</v>
      </c>
      <c r="E13" s="22">
        <v>45545</v>
      </c>
      <c r="F13" s="23">
        <v>0.46388888888888885</v>
      </c>
      <c r="G13" s="21"/>
      <c r="H13" s="21"/>
      <c r="I13" s="21"/>
      <c r="J13" s="21"/>
      <c r="K13" s="24">
        <v>45</v>
      </c>
      <c r="L13" s="21"/>
      <c r="M13" s="21"/>
    </row>
    <row r="14" spans="1:15">
      <c r="D14" s="21" t="s">
        <v>82</v>
      </c>
      <c r="E14" s="22">
        <v>45545</v>
      </c>
      <c r="F14" s="23">
        <v>0.46388888888888885</v>
      </c>
      <c r="G14" s="21"/>
      <c r="H14" s="21"/>
      <c r="I14" s="21"/>
      <c r="J14" s="21"/>
      <c r="K14" s="25">
        <f>M14*L14*(900/13)</f>
        <v>73278.106508875731</v>
      </c>
      <c r="L14" s="24">
        <f>100/13</f>
        <v>7.6923076923076925</v>
      </c>
      <c r="M14" s="21">
        <v>137.6</v>
      </c>
      <c r="O14" t="s">
        <v>83</v>
      </c>
    </row>
    <row r="15" spans="1:15">
      <c r="D15" s="21" t="s">
        <v>84</v>
      </c>
      <c r="E15" s="21"/>
      <c r="F15" s="21"/>
      <c r="G15" s="21"/>
      <c r="H15" s="21"/>
      <c r="I15" s="21"/>
      <c r="J15" s="21"/>
      <c r="K15" s="25">
        <f>+K14/10.5</f>
        <v>6978.8672865595936</v>
      </c>
      <c r="L15" s="21"/>
      <c r="M15" s="21"/>
    </row>
    <row r="16" spans="1:15">
      <c r="A16" t="s">
        <v>85</v>
      </c>
      <c r="L16" t="s">
        <v>86</v>
      </c>
    </row>
    <row r="17" spans="1:15">
      <c r="A17" s="1">
        <v>45595</v>
      </c>
      <c r="B17" s="2">
        <v>0.52222222222222225</v>
      </c>
      <c r="D17" t="s">
        <v>87</v>
      </c>
      <c r="G17">
        <v>0.52</v>
      </c>
      <c r="H17">
        <v>0.28999999999999998</v>
      </c>
      <c r="I17" s="11">
        <v>0.4</v>
      </c>
      <c r="J17" s="27">
        <f>+AVERAGE(G17:I17)</f>
        <v>0.40333333333333332</v>
      </c>
      <c r="K17">
        <v>275.5</v>
      </c>
      <c r="L17">
        <v>3.99</v>
      </c>
    </row>
    <row r="18" spans="1:15">
      <c r="A18" s="1">
        <v>45595</v>
      </c>
      <c r="B18" s="2">
        <v>0.56597222222222221</v>
      </c>
      <c r="D18" t="s">
        <v>88</v>
      </c>
      <c r="G18">
        <v>0.19</v>
      </c>
      <c r="H18">
        <v>0.18</v>
      </c>
      <c r="I18">
        <v>0.12</v>
      </c>
      <c r="J18" s="27">
        <f t="shared" ref="J18:J19" si="1">+AVERAGE(G18:I18)</f>
        <v>0.16333333333333333</v>
      </c>
      <c r="K18">
        <v>129.6</v>
      </c>
      <c r="L18">
        <v>3.99</v>
      </c>
    </row>
    <row r="19" spans="1:15">
      <c r="A19" s="1">
        <v>45595</v>
      </c>
      <c r="B19" s="2">
        <v>0.54861111111111116</v>
      </c>
      <c r="D19" t="s">
        <v>89</v>
      </c>
      <c r="G19">
        <v>0.56999999999999995</v>
      </c>
      <c r="H19">
        <v>0.62</v>
      </c>
      <c r="I19">
        <v>0.84</v>
      </c>
      <c r="J19" s="27">
        <f t="shared" si="1"/>
        <v>0.67666666666666664</v>
      </c>
      <c r="K19">
        <v>410.6</v>
      </c>
      <c r="L19">
        <v>3.99</v>
      </c>
    </row>
    <row r="21" spans="1:15">
      <c r="A21" t="s">
        <v>90</v>
      </c>
    </row>
    <row r="22" spans="1:15" ht="30">
      <c r="A22" s="1">
        <v>45610</v>
      </c>
      <c r="B22" s="2">
        <v>0.41111111111111109</v>
      </c>
      <c r="C22" s="28" t="s">
        <v>91</v>
      </c>
      <c r="D22" t="s">
        <v>92</v>
      </c>
      <c r="G22">
        <v>12.04</v>
      </c>
      <c r="H22">
        <v>10.23</v>
      </c>
      <c r="I22" s="11">
        <v>10.199999999999999</v>
      </c>
    </row>
    <row r="23" spans="1:15" ht="30">
      <c r="A23" s="1">
        <v>45610</v>
      </c>
      <c r="B23" s="2">
        <v>0.5625</v>
      </c>
      <c r="C23" s="28" t="s">
        <v>91</v>
      </c>
      <c r="D23" t="s">
        <v>93</v>
      </c>
      <c r="G23" s="11">
        <v>6.1</v>
      </c>
      <c r="H23">
        <v>7.22</v>
      </c>
      <c r="I23">
        <v>4.53</v>
      </c>
    </row>
    <row r="26" spans="1:15">
      <c r="A26" s="1">
        <v>45810</v>
      </c>
      <c r="B26" t="s">
        <v>94</v>
      </c>
      <c r="C26" t="s">
        <v>95</v>
      </c>
      <c r="G26" s="11">
        <v>4.7</v>
      </c>
      <c r="H26" s="11">
        <v>4.4000000000000004</v>
      </c>
      <c r="I26">
        <v>4.49</v>
      </c>
      <c r="K26">
        <v>141.4</v>
      </c>
    </row>
    <row r="27" spans="1:15">
      <c r="A27" s="1">
        <v>45817</v>
      </c>
      <c r="B27" t="s">
        <v>94</v>
      </c>
      <c r="C27" t="s">
        <v>95</v>
      </c>
      <c r="G27">
        <v>8.94</v>
      </c>
      <c r="H27">
        <v>8.36</v>
      </c>
      <c r="I27">
        <v>8.31</v>
      </c>
      <c r="K27">
        <v>1299.7</v>
      </c>
    </row>
    <row r="28" spans="1:15">
      <c r="A28" s="1">
        <v>45818</v>
      </c>
      <c r="B28" s="2">
        <v>0.53194444444444444</v>
      </c>
      <c r="C28" t="s">
        <v>96</v>
      </c>
      <c r="G28">
        <v>11.65</v>
      </c>
      <c r="H28">
        <v>10.93</v>
      </c>
      <c r="I28">
        <v>11.72</v>
      </c>
      <c r="K28">
        <v>1046.2</v>
      </c>
    </row>
    <row r="29" spans="1:15">
      <c r="A29" s="1">
        <v>45832</v>
      </c>
      <c r="B29" s="2">
        <v>0.4861111111111111</v>
      </c>
      <c r="C29" t="s">
        <v>97</v>
      </c>
      <c r="K29">
        <v>0</v>
      </c>
    </row>
    <row r="30" spans="1:15">
      <c r="A30" s="1">
        <v>45838</v>
      </c>
      <c r="B30" s="2">
        <v>0.47916666666666669</v>
      </c>
      <c r="C30" t="s">
        <v>98</v>
      </c>
      <c r="K30">
        <v>238.2</v>
      </c>
      <c r="O30" t="s">
        <v>99</v>
      </c>
    </row>
    <row r="31" spans="1:15">
      <c r="A31" s="1"/>
      <c r="B31" s="2"/>
    </row>
    <row r="32" spans="1:15">
      <c r="A32" s="1">
        <v>45864</v>
      </c>
      <c r="B32" s="2">
        <v>0.5083333333333333</v>
      </c>
      <c r="C32">
        <v>3</v>
      </c>
      <c r="D32" t="s">
        <v>100</v>
      </c>
      <c r="G32">
        <v>13.66</v>
      </c>
      <c r="H32">
        <v>13.7</v>
      </c>
      <c r="I32">
        <v>13.52</v>
      </c>
      <c r="J32" s="20">
        <f>AVERAGE(G32:I32)</f>
        <v>13.626666666666665</v>
      </c>
      <c r="K32" s="20">
        <f>M32*L32</f>
        <v>274.8</v>
      </c>
      <c r="L32">
        <v>2</v>
      </c>
      <c r="M32">
        <v>137.4</v>
      </c>
    </row>
    <row r="33" spans="1:13">
      <c r="A33" s="1">
        <v>45864</v>
      </c>
      <c r="B33" s="2">
        <v>0.49305555555555558</v>
      </c>
      <c r="C33">
        <v>2</v>
      </c>
      <c r="D33" t="s">
        <v>101</v>
      </c>
      <c r="G33">
        <v>19.600000000000001</v>
      </c>
      <c r="H33">
        <v>20.6</v>
      </c>
      <c r="I33">
        <v>20.399999999999999</v>
      </c>
      <c r="J33" s="20">
        <f t="shared" ref="J33:J34" si="2">AVERAGE(G33:I33)</f>
        <v>20.2</v>
      </c>
      <c r="K33" s="20">
        <f t="shared" ref="K33:K34" si="3">M33*L33</f>
        <v>3448</v>
      </c>
      <c r="L33">
        <v>10</v>
      </c>
      <c r="M33">
        <v>344.8</v>
      </c>
    </row>
    <row r="34" spans="1:13">
      <c r="A34" s="1">
        <v>45864</v>
      </c>
      <c r="B34" s="2">
        <v>0.47569444444444442</v>
      </c>
      <c r="C34">
        <v>1</v>
      </c>
      <c r="D34" t="s">
        <v>102</v>
      </c>
      <c r="G34">
        <v>2.0699999999999998</v>
      </c>
      <c r="H34">
        <v>2.11</v>
      </c>
      <c r="I34">
        <v>3.08</v>
      </c>
      <c r="J34" s="20">
        <f t="shared" si="2"/>
        <v>2.42</v>
      </c>
      <c r="K34" s="20">
        <f t="shared" si="3"/>
        <v>88.4</v>
      </c>
      <c r="L34">
        <v>1</v>
      </c>
      <c r="M34">
        <v>88.4</v>
      </c>
    </row>
    <row r="36" spans="1:13">
      <c r="A36" s="1">
        <v>45868</v>
      </c>
      <c r="B36" s="2">
        <v>0.39930555555555558</v>
      </c>
      <c r="C36">
        <v>1</v>
      </c>
      <c r="D36" t="s">
        <v>103</v>
      </c>
      <c r="K36">
        <v>59.4</v>
      </c>
    </row>
    <row r="37" spans="1:13">
      <c r="A37" s="1">
        <v>45868</v>
      </c>
      <c r="B37" s="2">
        <v>0.40625</v>
      </c>
      <c r="C37">
        <v>2</v>
      </c>
      <c r="D37" t="s">
        <v>104</v>
      </c>
      <c r="K37">
        <v>218.7</v>
      </c>
    </row>
    <row r="38" spans="1:13">
      <c r="A38" s="1">
        <v>45868</v>
      </c>
      <c r="B38" s="2">
        <v>0.40972222222222221</v>
      </c>
      <c r="C38">
        <v>3</v>
      </c>
      <c r="D38" t="s">
        <v>105</v>
      </c>
      <c r="K38">
        <v>193.5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953981A8-5B2F-452F-B3A9-BFECB12DB488}">
          <x14:formula1>
            <xm:f>'Validation Lists'!$A$3:$A$18</xm:f>
          </x14:formula1>
          <xm:sqref>D1:F1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2F61C-56B0-45F8-BE0F-7588FBD1A301}">
  <sheetPr codeName="Sheet2"/>
  <dimension ref="A2:A22"/>
  <sheetViews>
    <sheetView workbookViewId="0">
      <selection activeCell="A12" sqref="A12"/>
    </sheetView>
  </sheetViews>
  <sheetFormatPr defaultRowHeight="15"/>
  <cols>
    <col min="1" max="1" width="33.28515625" customWidth="1"/>
  </cols>
  <sheetData>
    <row r="2" spans="1:1">
      <c r="A2" t="s">
        <v>3</v>
      </c>
    </row>
    <row r="3" spans="1:1">
      <c r="A3" s="12" t="s">
        <v>31</v>
      </c>
    </row>
    <row r="4" spans="1:1">
      <c r="A4" s="12" t="s">
        <v>19</v>
      </c>
    </row>
    <row r="5" spans="1:1">
      <c r="A5" s="12" t="s">
        <v>17</v>
      </c>
    </row>
    <row r="6" spans="1:1">
      <c r="A6" s="12" t="s">
        <v>16</v>
      </c>
    </row>
    <row r="7" spans="1:1">
      <c r="A7" s="12" t="s">
        <v>18</v>
      </c>
    </row>
    <row r="8" spans="1:1">
      <c r="A8" s="12" t="s">
        <v>33</v>
      </c>
    </row>
    <row r="9" spans="1:1">
      <c r="A9" s="12" t="s">
        <v>23</v>
      </c>
    </row>
    <row r="10" spans="1:1">
      <c r="A10" s="12" t="s">
        <v>24</v>
      </c>
    </row>
    <row r="11" spans="1:1">
      <c r="A11" s="12" t="s">
        <v>22</v>
      </c>
    </row>
    <row r="12" spans="1:1">
      <c r="A12" s="12" t="s">
        <v>21</v>
      </c>
    </row>
    <row r="13" spans="1:1">
      <c r="A13" s="12" t="s">
        <v>26</v>
      </c>
    </row>
    <row r="14" spans="1:1">
      <c r="A14" s="12" t="s">
        <v>28</v>
      </c>
    </row>
    <row r="15" spans="1:1">
      <c r="A15" s="12" t="s">
        <v>34</v>
      </c>
    </row>
    <row r="16" spans="1:1">
      <c r="A16" s="12" t="s">
        <v>14</v>
      </c>
    </row>
    <row r="17" spans="1:1">
      <c r="A17" s="31" t="s">
        <v>15</v>
      </c>
    </row>
    <row r="18" spans="1:1">
      <c r="A18" s="30" t="s">
        <v>20</v>
      </c>
    </row>
    <row r="19" spans="1:1">
      <c r="A19" s="30" t="s">
        <v>38</v>
      </c>
    </row>
    <row r="20" spans="1:1">
      <c r="A20" s="30" t="s">
        <v>50</v>
      </c>
    </row>
    <row r="21" spans="1:1">
      <c r="A21" s="30" t="s">
        <v>61</v>
      </c>
    </row>
    <row r="22" spans="1:1">
      <c r="A22" s="30"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FA8-B8D6-496D-9DCE-2376C91F13B2}">
  <sheetPr codeName="Sheet3"/>
  <dimension ref="A1:I22"/>
  <sheetViews>
    <sheetView workbookViewId="0">
      <selection activeCell="C7" sqref="C7"/>
    </sheetView>
  </sheetViews>
  <sheetFormatPr defaultRowHeight="15"/>
  <cols>
    <col min="1" max="1" width="32.85546875" customWidth="1"/>
    <col min="2" max="2" width="22.42578125" customWidth="1"/>
    <col min="3" max="3" width="30.140625" customWidth="1"/>
    <col min="4" max="4" width="14.5703125" customWidth="1"/>
    <col min="5" max="5" width="13.7109375" customWidth="1"/>
    <col min="6" max="6" width="30.140625" customWidth="1"/>
    <col min="7" max="8" width="15.42578125" customWidth="1"/>
    <col min="9" max="9" width="101.5703125" customWidth="1"/>
  </cols>
  <sheetData>
    <row r="1" spans="1:9">
      <c r="A1" s="6" t="s">
        <v>3</v>
      </c>
      <c r="B1" s="6" t="s">
        <v>106</v>
      </c>
      <c r="C1" s="6" t="s">
        <v>107</v>
      </c>
      <c r="D1" s="6" t="s">
        <v>108</v>
      </c>
      <c r="E1" s="6" t="s">
        <v>109</v>
      </c>
      <c r="F1" s="6" t="s">
        <v>110</v>
      </c>
      <c r="G1" s="6" t="s">
        <v>111</v>
      </c>
      <c r="H1" s="6" t="s">
        <v>112</v>
      </c>
      <c r="I1" s="6" t="s">
        <v>69</v>
      </c>
    </row>
    <row r="2" spans="1:9">
      <c r="A2" t="s">
        <v>17</v>
      </c>
      <c r="B2" t="s">
        <v>113</v>
      </c>
      <c r="C2" t="s">
        <v>114</v>
      </c>
      <c r="D2" s="7" t="s">
        <v>115</v>
      </c>
      <c r="E2" s="8">
        <v>89.1</v>
      </c>
      <c r="F2" t="s">
        <v>116</v>
      </c>
      <c r="G2">
        <v>35.909429000000003</v>
      </c>
      <c r="H2">
        <v>-86.855795999999998</v>
      </c>
    </row>
    <row r="3" spans="1:9">
      <c r="A3" t="s">
        <v>16</v>
      </c>
      <c r="B3" t="s">
        <v>113</v>
      </c>
      <c r="C3" t="s">
        <v>117</v>
      </c>
      <c r="D3" s="7" t="s">
        <v>115</v>
      </c>
      <c r="E3" s="8">
        <v>68.400000000000006</v>
      </c>
      <c r="F3" t="s">
        <v>118</v>
      </c>
      <c r="G3">
        <v>36.017164000000001</v>
      </c>
      <c r="H3">
        <v>-86.900035000000003</v>
      </c>
    </row>
    <row r="4" spans="1:9">
      <c r="A4" t="s">
        <v>14</v>
      </c>
      <c r="B4" t="s">
        <v>113</v>
      </c>
      <c r="C4" t="s">
        <v>119</v>
      </c>
      <c r="D4" s="7" t="s">
        <v>115</v>
      </c>
      <c r="E4" s="8">
        <v>62</v>
      </c>
      <c r="F4" t="s">
        <v>120</v>
      </c>
      <c r="G4">
        <v>36.054386999999998</v>
      </c>
      <c r="H4">
        <v>-86.928715999999994</v>
      </c>
    </row>
    <row r="5" spans="1:9">
      <c r="A5" t="s">
        <v>19</v>
      </c>
      <c r="B5" t="s">
        <v>113</v>
      </c>
      <c r="C5" t="s">
        <v>121</v>
      </c>
      <c r="D5" s="7" t="s">
        <v>115</v>
      </c>
      <c r="E5" s="8">
        <v>32.200000000000003</v>
      </c>
      <c r="F5" t="s">
        <v>122</v>
      </c>
      <c r="G5">
        <v>36.123683</v>
      </c>
      <c r="H5">
        <v>-87.099001999999999</v>
      </c>
    </row>
    <row r="6" spans="1:9">
      <c r="A6" t="s">
        <v>22</v>
      </c>
      <c r="B6" t="s">
        <v>123</v>
      </c>
      <c r="C6" t="s">
        <v>124</v>
      </c>
      <c r="D6" s="7" t="s">
        <v>125</v>
      </c>
      <c r="E6" s="8" t="s">
        <v>126</v>
      </c>
      <c r="F6" t="s">
        <v>127</v>
      </c>
      <c r="G6">
        <v>36.112737000000003</v>
      </c>
      <c r="H6">
        <v>-86.862464000000003</v>
      </c>
    </row>
    <row r="7" spans="1:9">
      <c r="A7" t="s">
        <v>21</v>
      </c>
      <c r="B7" t="s">
        <v>123</v>
      </c>
      <c r="C7" t="s">
        <v>128</v>
      </c>
      <c r="D7" s="7" t="s">
        <v>125</v>
      </c>
      <c r="E7" s="8">
        <v>5</v>
      </c>
      <c r="F7" t="s">
        <v>127</v>
      </c>
      <c r="G7">
        <v>36.132171</v>
      </c>
      <c r="H7">
        <v>-86.848483999999999</v>
      </c>
    </row>
    <row r="8" spans="1:9">
      <c r="A8" t="s">
        <v>23</v>
      </c>
      <c r="B8" t="s">
        <v>129</v>
      </c>
      <c r="C8" t="s">
        <v>130</v>
      </c>
      <c r="D8" s="7" t="s">
        <v>125</v>
      </c>
      <c r="E8" s="8" t="s">
        <v>131</v>
      </c>
      <c r="F8" t="s">
        <v>132</v>
      </c>
      <c r="G8">
        <v>36.012873999999996</v>
      </c>
      <c r="H8">
        <v>-86.685050000000004</v>
      </c>
    </row>
    <row r="9" spans="1:9">
      <c r="A9" t="s">
        <v>24</v>
      </c>
      <c r="B9" t="s">
        <v>129</v>
      </c>
      <c r="C9" t="s">
        <v>133</v>
      </c>
      <c r="D9" s="7" t="s">
        <v>125</v>
      </c>
      <c r="E9" s="8" t="s">
        <v>134</v>
      </c>
      <c r="F9" t="s">
        <v>135</v>
      </c>
      <c r="G9">
        <v>36.118186999999999</v>
      </c>
      <c r="H9">
        <v>-86.724369999999993</v>
      </c>
    </row>
    <row r="10" spans="1:9">
      <c r="A10" t="s">
        <v>26</v>
      </c>
      <c r="B10" t="s">
        <v>136</v>
      </c>
      <c r="C10" t="s">
        <v>137</v>
      </c>
      <c r="D10" s="7" t="s">
        <v>125</v>
      </c>
      <c r="E10">
        <v>0.1</v>
      </c>
      <c r="F10" t="s">
        <v>138</v>
      </c>
      <c r="G10">
        <v>36.114162999999998</v>
      </c>
      <c r="H10">
        <v>-86.777017000000001</v>
      </c>
    </row>
    <row r="11" spans="1:9">
      <c r="A11" t="s">
        <v>28</v>
      </c>
      <c r="B11" t="s">
        <v>139</v>
      </c>
      <c r="C11" t="s">
        <v>140</v>
      </c>
      <c r="D11" s="7" t="s">
        <v>125</v>
      </c>
      <c r="E11" s="8" t="s">
        <v>141</v>
      </c>
      <c r="F11" t="s">
        <v>142</v>
      </c>
      <c r="G11">
        <v>36.21208</v>
      </c>
      <c r="H11">
        <v>-86.825408999999993</v>
      </c>
    </row>
    <row r="12" spans="1:9">
      <c r="A12" t="s">
        <v>31</v>
      </c>
      <c r="B12" t="s">
        <v>143</v>
      </c>
      <c r="C12" t="s">
        <v>144</v>
      </c>
      <c r="D12" s="7" t="s">
        <v>125</v>
      </c>
      <c r="E12">
        <v>191</v>
      </c>
      <c r="F12" t="s">
        <v>145</v>
      </c>
      <c r="G12">
        <v>36.165491000000003</v>
      </c>
      <c r="H12">
        <v>-86.775768999999997</v>
      </c>
    </row>
    <row r="13" spans="1:9">
      <c r="A13" t="s">
        <v>34</v>
      </c>
      <c r="B13" t="s">
        <v>146</v>
      </c>
      <c r="C13" t="s">
        <v>147</v>
      </c>
      <c r="D13" s="7" t="s">
        <v>148</v>
      </c>
      <c r="E13">
        <v>10.1</v>
      </c>
      <c r="F13" t="s">
        <v>149</v>
      </c>
      <c r="G13">
        <v>35.941533</v>
      </c>
      <c r="H13">
        <v>-86.378028999999998</v>
      </c>
      <c r="I13" t="s">
        <v>150</v>
      </c>
    </row>
    <row r="14" spans="1:9">
      <c r="A14" t="s">
        <v>38</v>
      </c>
      <c r="B14" t="s">
        <v>151</v>
      </c>
      <c r="C14" t="s">
        <v>152</v>
      </c>
      <c r="D14" s="7" t="s">
        <v>153</v>
      </c>
      <c r="E14">
        <v>72.599999999999994</v>
      </c>
      <c r="F14" t="s">
        <v>154</v>
      </c>
      <c r="G14">
        <v>35.785136999999999</v>
      </c>
      <c r="H14">
        <v>-87.460560000000001</v>
      </c>
    </row>
    <row r="15" spans="1:9">
      <c r="A15" t="s">
        <v>18</v>
      </c>
      <c r="B15" t="s">
        <v>113</v>
      </c>
      <c r="C15" t="s">
        <v>155</v>
      </c>
      <c r="D15" s="7" t="s">
        <v>115</v>
      </c>
      <c r="E15">
        <v>57.3</v>
      </c>
      <c r="F15" t="s">
        <v>120</v>
      </c>
      <c r="G15">
        <v>36.077539999999999</v>
      </c>
      <c r="H15">
        <v>-86.962377000000004</v>
      </c>
    </row>
    <row r="16" spans="1:9">
      <c r="A16" t="s">
        <v>33</v>
      </c>
      <c r="B16" t="s">
        <v>156</v>
      </c>
      <c r="C16" t="s">
        <v>157</v>
      </c>
      <c r="D16" s="7" t="s">
        <v>115</v>
      </c>
      <c r="E16">
        <v>1.8</v>
      </c>
      <c r="F16" t="s">
        <v>158</v>
      </c>
      <c r="G16">
        <v>36.048997</v>
      </c>
      <c r="H16">
        <v>-86.906251999999995</v>
      </c>
    </row>
    <row r="17" spans="1:8">
      <c r="A17" s="30" t="s">
        <v>61</v>
      </c>
      <c r="B17" t="s">
        <v>159</v>
      </c>
      <c r="C17" t="s">
        <v>160</v>
      </c>
      <c r="D17" s="7" t="s">
        <v>115</v>
      </c>
      <c r="E17">
        <v>0.3</v>
      </c>
      <c r="F17" t="s">
        <v>161</v>
      </c>
      <c r="G17">
        <v>35.964530000000003</v>
      </c>
      <c r="H17">
        <v>-86.918589999999995</v>
      </c>
    </row>
    <row r="18" spans="1:8">
      <c r="A18" t="s">
        <v>64</v>
      </c>
      <c r="B18" t="s">
        <v>162</v>
      </c>
      <c r="C18" t="s">
        <v>163</v>
      </c>
      <c r="D18" s="7" t="s">
        <v>125</v>
      </c>
      <c r="E18">
        <v>3.8</v>
      </c>
      <c r="F18" t="s">
        <v>164</v>
      </c>
      <c r="G18">
        <v>36.062220000000003</v>
      </c>
      <c r="H18">
        <v>-86.74194</v>
      </c>
    </row>
    <row r="20" spans="1:8">
      <c r="A20" t="s">
        <v>165</v>
      </c>
    </row>
    <row r="21" spans="1:8">
      <c r="A21" t="s">
        <v>166</v>
      </c>
      <c r="F21" s="19"/>
    </row>
    <row r="22" spans="1:8">
      <c r="F22"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Jackwood</dc:creator>
  <cp:keywords/>
  <dc:description/>
  <cp:lastModifiedBy>Intern</cp:lastModifiedBy>
  <cp:revision/>
  <dcterms:created xsi:type="dcterms:W3CDTF">2022-06-07T15:44:09Z</dcterms:created>
  <dcterms:modified xsi:type="dcterms:W3CDTF">2025-08-28T12:22:18Z</dcterms:modified>
  <cp:category/>
  <cp:contentStatus/>
</cp:coreProperties>
</file>