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12"/>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1585" documentId="13_ncr:1_{AB1B74D9-F963-4697-8695-D6254C10D8C4}" xr6:coauthVersionLast="47" xr6:coauthVersionMax="47" xr10:uidLastSave="{56D6D3E8-EA9D-4286-AF37-792656CEE470}"/>
  <bookViews>
    <workbookView xWindow="-289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'HR-UpToDate'!$A$1:$M$822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22" i="1" l="1"/>
  <c r="I821" i="1"/>
  <c r="I804" i="1"/>
  <c r="I781" i="1"/>
  <c r="H822" i="1"/>
  <c r="H821" i="1"/>
  <c r="H808" i="1"/>
  <c r="H809" i="1"/>
  <c r="H810" i="1"/>
  <c r="H811" i="1"/>
  <c r="H812" i="1"/>
  <c r="H813" i="1"/>
  <c r="H814" i="1"/>
  <c r="H815" i="1"/>
  <c r="H816" i="1"/>
  <c r="H817" i="1"/>
  <c r="H818" i="1"/>
  <c r="H819" i="1"/>
  <c r="H820" i="1"/>
  <c r="I808" i="1"/>
  <c r="I809" i="1"/>
  <c r="I810" i="1"/>
  <c r="I811" i="1"/>
  <c r="I812" i="1"/>
  <c r="I813" i="1"/>
  <c r="I814" i="1"/>
  <c r="I815" i="1"/>
  <c r="I816" i="1"/>
  <c r="I817" i="1"/>
  <c r="I818" i="1"/>
  <c r="I819" i="1"/>
  <c r="I820" i="1"/>
  <c r="I805" i="1"/>
  <c r="I806" i="1"/>
  <c r="I807" i="1"/>
  <c r="H807" i="1"/>
  <c r="H768" i="1"/>
  <c r="H806" i="1"/>
  <c r="H805" i="1"/>
  <c r="H804" i="1"/>
  <c r="H803" i="1"/>
  <c r="H802" i="1"/>
  <c r="H801" i="1"/>
  <c r="H800" i="1"/>
  <c r="H799" i="1"/>
  <c r="H798" i="1"/>
  <c r="H797" i="1"/>
  <c r="H796" i="1"/>
  <c r="H795" i="1"/>
  <c r="H794" i="1"/>
  <c r="I803" i="1"/>
  <c r="I802" i="1"/>
  <c r="I801" i="1"/>
  <c r="I800" i="1"/>
  <c r="I799" i="1"/>
  <c r="I798" i="1"/>
  <c r="I797" i="1"/>
  <c r="I796" i="1"/>
  <c r="I795" i="1"/>
  <c r="I794" i="1"/>
  <c r="J804" i="1"/>
  <c r="I793" i="1"/>
  <c r="I792" i="1"/>
  <c r="I791" i="1"/>
  <c r="I790" i="1"/>
  <c r="I782" i="1"/>
  <c r="I783" i="1"/>
  <c r="I784" i="1"/>
  <c r="I785" i="1"/>
  <c r="I786" i="1"/>
  <c r="I787" i="1"/>
  <c r="I788" i="1"/>
  <c r="I789" i="1"/>
  <c r="I780" i="1"/>
  <c r="I779" i="1"/>
  <c r="H793" i="1"/>
  <c r="H792" i="1"/>
  <c r="H791" i="1"/>
  <c r="H790" i="1"/>
  <c r="H789" i="1"/>
  <c r="H788" i="1"/>
  <c r="H787" i="1"/>
  <c r="H786" i="1"/>
  <c r="H785" i="1"/>
  <c r="H784" i="1"/>
  <c r="H783" i="1"/>
  <c r="H782" i="1"/>
  <c r="H781" i="1"/>
  <c r="H780" i="1"/>
  <c r="H779" i="1"/>
  <c r="I778" i="1"/>
  <c r="I777" i="1"/>
  <c r="H778" i="1"/>
  <c r="I776" i="1"/>
  <c r="I775" i="1"/>
  <c r="I774" i="1"/>
  <c r="I773" i="1"/>
  <c r="I772" i="1"/>
  <c r="I771" i="1"/>
  <c r="I770" i="1"/>
  <c r="I769" i="1"/>
  <c r="I768" i="1"/>
  <c r="I767" i="1"/>
  <c r="I766" i="1"/>
  <c r="I765" i="1"/>
  <c r="J33" i="4"/>
  <c r="J34" i="4"/>
  <c r="J32" i="4"/>
  <c r="K33" i="4"/>
  <c r="K34" i="4"/>
  <c r="K32" i="4"/>
  <c r="H777" i="1"/>
  <c r="H776" i="1"/>
  <c r="H775" i="1"/>
  <c r="H774" i="1"/>
  <c r="H773" i="1"/>
  <c r="H772" i="1"/>
  <c r="H771" i="1"/>
  <c r="H770" i="1"/>
  <c r="H769" i="1"/>
  <c r="H767" i="1"/>
  <c r="H766" i="1"/>
  <c r="H765" i="1"/>
  <c r="I764" i="1"/>
  <c r="I763" i="1"/>
  <c r="I762" i="1"/>
  <c r="I761" i="1"/>
  <c r="I760" i="1"/>
  <c r="I759" i="1"/>
  <c r="I758" i="1"/>
  <c r="I757" i="1"/>
  <c r="I756" i="1"/>
  <c r="I754" i="1"/>
  <c r="I753" i="1"/>
  <c r="I752" i="1"/>
  <c r="I751" i="1"/>
  <c r="I750" i="1"/>
  <c r="H764" i="1"/>
  <c r="H763" i="1"/>
  <c r="H762" i="1"/>
  <c r="H761" i="1"/>
  <c r="J755" i="1"/>
  <c r="I755" i="1" s="1"/>
  <c r="H760" i="1"/>
  <c r="H759" i="1"/>
  <c r="H758" i="1"/>
  <c r="H757" i="1"/>
  <c r="H756" i="1"/>
  <c r="H755" i="1"/>
  <c r="H754" i="1"/>
  <c r="H753" i="1"/>
  <c r="H752" i="1"/>
  <c r="H751" i="1"/>
  <c r="H750" i="1"/>
  <c r="H748" i="1"/>
  <c r="H749" i="1"/>
  <c r="I748" i="1"/>
  <c r="I749" i="1"/>
  <c r="I747" i="1"/>
  <c r="I746" i="1"/>
  <c r="I745" i="1"/>
  <c r="I744" i="1"/>
  <c r="I743" i="1"/>
  <c r="I742" i="1"/>
  <c r="I741"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H624" i="1" s="1"/>
  <c r="Q623" i="1"/>
  <c r="H623" i="1" s="1"/>
  <c r="Q622" i="1"/>
  <c r="H622" i="1" s="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<sst xmlns="http://schemas.openxmlformats.org/spreadsheetml/2006/main" count="1059" uniqueCount="166">
  <si>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</si>
  <si>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</si>
  <si>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</si>
  <si>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</si>
  <si>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</si>
  <si>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</si>
  <si>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</si>
  <si>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</si>
  <si>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</si>
  <si>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</si>
  <si>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</si>
  <si>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</si>
  <si>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</si>
  <si>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</si>
  <si>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</si>
  <si>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</si>
  <si>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</si>
  <si>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</si>
  <si>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</si>
  <si>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</si>
  <si>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</si>
  <si>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</si>
  <si>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</si>
  <si>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</si>
  <si>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</si>
  <si>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</si>
  <si>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</si>
  <si>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</si>
  <si>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</si>
  <si>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</si>
  <si>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</si>
  <si>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</si>
  <si>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</si>
  <si>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</si>
  <si>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</si>
  <si>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</si>
  <si>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</si>
  <si>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</si>
  <si>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</si>
  <si>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</si>
  <si>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</si>
  <si>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</si>
  <si>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</si>
  <si>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</si>
  <si>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</si>
  <si>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</si>
  <si>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</si>
  <si>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</si>
  <si>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</si>
  <si>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</si>
  <si>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</si>
  <si>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</si>
  <si>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</si>
  <si>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</si>
  <si>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</si>
  <si>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</si>
  <si>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</si>
  <si>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</si>
  <si>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</si>
  <si>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</si>
  <si>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</si>
  <si>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</si>
  <si>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</si>
  <si>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</si>
  <si>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</si>
  <si>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</si>
  <si>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</si>
  <si>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Blockage was being removed, stream heavily disturbed.</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</si>
  <si>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</si>
  <si>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</si>
  <si>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</si>
  <si>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</si>
  <si>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</si>
  <si>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</si>
  <si>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</si>
  <si>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</si>
  <si>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</si>
  <si>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</si>
  <si>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</si>
  <si>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</si>
  <si>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</si>
  <si>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</si>
  <si>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</si>
  <si>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</si>
  <si>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</si>
  <si>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</si>
  <si>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</si>
  <si>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</si>
  <si>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</si>
  <si>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</si>
  <si>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</si>
  <si>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</si>
  <si>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</si>
  <si>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</si>
  <si>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</si>
  <si>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</si>
  <si>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</si>
  <si>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</si>
  <si>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</si>
  <si>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Moran Rd - Harpeth River; Carwright Cr side upstream of bridge</t>
  </si>
  <si>
    <t>Cartwright Creek DS in sewer overflow structural growth</t>
  </si>
  <si>
    <t>Cartwright Creek US of sewer overflow</t>
  </si>
  <si>
    <t>Cartwright Creek Upstream of Sewer Overflow</t>
  </si>
  <si>
    <t>Cartwright Creek Downstream of Sewer Overflow</t>
  </si>
  <si>
    <t>Cartwright Creek at the Overflow Location</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</si>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</sst>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822"/>
  <sheetViews>
    <sheetView tabSelected="1" workbookViewId="0">
      <pane ySplit="1" topLeftCell="A650" activePane="bottomLeft" state="frozen"/>
      <selection pane="bottomLeft" activeCell="H807" sqref="H807"/>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0">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0">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0">
        <f t="shared" si="24"/>
        <v>8.9433333333333334</v>
      </c>
      <c r="I598">
        <f t="shared" si="25"/>
        <v>10.7</v>
      </c>
      <c r="J598">
        <v>1</v>
      </c>
      <c r="K598">
        <v>10.7</v>
      </c>
      <c r="M598">
        <v>14250</v>
      </c>
    </row>
    <row r="599" spans="1:17">
      <c r="A599" s="1">
        <v>45559</v>
      </c>
      <c r="B599" s="10">
        <v>0.4381944444444445</v>
      </c>
      <c r="D599" t="s">
        <v>50</v>
      </c>
      <c r="E599">
        <v>3.32</v>
      </c>
      <c r="F599">
        <v>3.08</v>
      </c>
      <c r="G599">
        <v>3.73</v>
      </c>
      <c r="H599" s="20">
        <f t="shared" si="24"/>
        <v>3.3766666666666669</v>
      </c>
      <c r="I599">
        <f t="shared" si="25"/>
        <v>2419.6</v>
      </c>
      <c r="J599">
        <v>1</v>
      </c>
      <c r="K599">
        <v>2419.6</v>
      </c>
    </row>
    <row r="600" spans="1:17">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0">
        <f t="shared" si="26"/>
        <v>12.65</v>
      </c>
      <c r="I603">
        <f t="shared" si="27"/>
        <v>72.3</v>
      </c>
      <c r="J603">
        <v>1</v>
      </c>
      <c r="K603">
        <v>72.3</v>
      </c>
    </row>
    <row r="604" spans="1:17">
      <c r="A604" s="1">
        <v>45559</v>
      </c>
      <c r="B604" s="10">
        <v>0.52083333333333337</v>
      </c>
      <c r="D604" t="s">
        <v>28</v>
      </c>
      <c r="E604">
        <v>1.82</v>
      </c>
      <c r="F604">
        <v>1.84</v>
      </c>
      <c r="G604">
        <v>2.1</v>
      </c>
      <c r="H604" s="20">
        <f t="shared" si="26"/>
        <v>1.92</v>
      </c>
      <c r="I604">
        <f t="shared" si="27"/>
        <v>110.6</v>
      </c>
      <c r="J604">
        <v>1</v>
      </c>
      <c r="K604">
        <v>110.6</v>
      </c>
      <c r="M604">
        <v>2.59</v>
      </c>
    </row>
    <row r="605" spans="1:17">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0">
        <f t="shared" si="28"/>
        <v>4.0866666666666669</v>
      </c>
      <c r="I606">
        <f t="shared" si="29"/>
        <v>412.8</v>
      </c>
      <c r="J606">
        <f>100/50</f>
        <v>2</v>
      </c>
      <c r="K606">
        <v>206.4</v>
      </c>
    </row>
    <row r="607" spans="1:17">
      <c r="A607" s="1">
        <v>45565</v>
      </c>
      <c r="B607" s="10">
        <v>0.64583333333333337</v>
      </c>
      <c r="D607" t="s">
        <v>31</v>
      </c>
      <c r="E607">
        <v>8.49</v>
      </c>
      <c r="F607">
        <v>4.29</v>
      </c>
      <c r="G607">
        <v>5.05</v>
      </c>
      <c r="H607" s="20">
        <f t="shared" si="28"/>
        <v>5.9433333333333342</v>
      </c>
      <c r="I607">
        <f t="shared" si="29"/>
        <v>201.4</v>
      </c>
      <c r="J607">
        <v>1</v>
      </c>
      <c r="K607">
        <v>201.4</v>
      </c>
      <c r="M607">
        <v>7740</v>
      </c>
    </row>
    <row r="608" spans="1:17">
      <c r="A608" s="1">
        <v>45566</v>
      </c>
      <c r="B608" s="10">
        <v>0.48888888888888887</v>
      </c>
      <c r="D608" t="s">
        <v>50</v>
      </c>
      <c r="E608">
        <v>2.99</v>
      </c>
      <c r="F608">
        <v>3.12</v>
      </c>
      <c r="G608">
        <v>5.2</v>
      </c>
      <c r="H608" s="20">
        <f t="shared" si="28"/>
        <v>3.77</v>
      </c>
      <c r="I608">
        <f t="shared" si="29"/>
        <v>181.2</v>
      </c>
      <c r="J608">
        <f>100/50</f>
        <v>2</v>
      </c>
      <c r="K608">
        <v>90.6</v>
      </c>
    </row>
    <row r="609" spans="1:17">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0">
        <f t="shared" si="32"/>
        <v>14.38</v>
      </c>
      <c r="I611">
        <f t="shared" si="33"/>
        <v>201.4</v>
      </c>
      <c r="J611">
        <v>1</v>
      </c>
      <c r="K611">
        <v>201.4</v>
      </c>
      <c r="M611">
        <v>840</v>
      </c>
    </row>
    <row r="612" spans="1:17">
      <c r="A612" s="1">
        <v>45566</v>
      </c>
      <c r="B612" s="10">
        <v>0.6875</v>
      </c>
      <c r="D612" t="s">
        <v>38</v>
      </c>
      <c r="E612">
        <v>17.91</v>
      </c>
      <c r="F612">
        <v>16.21</v>
      </c>
      <c r="G612">
        <v>18.38</v>
      </c>
      <c r="H612" s="20">
        <f t="shared" si="32"/>
        <v>17.5</v>
      </c>
      <c r="I612">
        <f t="shared" si="33"/>
        <v>71.7</v>
      </c>
      <c r="J612">
        <v>1</v>
      </c>
      <c r="K612">
        <v>71.7</v>
      </c>
    </row>
    <row r="613" spans="1:17">
      <c r="A613" s="1">
        <v>45566</v>
      </c>
      <c r="B613" s="10">
        <v>0.58333333333333337</v>
      </c>
      <c r="D613" t="s">
        <v>28</v>
      </c>
      <c r="E613">
        <v>4.91</v>
      </c>
      <c r="F613">
        <v>3.05</v>
      </c>
      <c r="G613">
        <v>3.6</v>
      </c>
      <c r="H613" s="20">
        <f t="shared" si="32"/>
        <v>3.8533333333333335</v>
      </c>
      <c r="I613">
        <f t="shared" si="33"/>
        <v>344.8</v>
      </c>
      <c r="J613">
        <v>1</v>
      </c>
      <c r="K613">
        <v>344.8</v>
      </c>
      <c r="M613">
        <v>31.4</v>
      </c>
    </row>
    <row r="614" spans="1:17">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c r="A618" s="1">
        <v>45574</v>
      </c>
      <c r="B618" s="10">
        <v>0.40277777777777773</v>
      </c>
      <c r="D618" t="s">
        <v>33</v>
      </c>
      <c r="E618">
        <v>1.46</v>
      </c>
      <c r="F618">
        <v>1.6</v>
      </c>
      <c r="G618">
        <v>1.54</v>
      </c>
      <c r="H618" s="20">
        <f t="shared" si="38"/>
        <v>1.5333333333333332</v>
      </c>
      <c r="I618">
        <f t="shared" si="39"/>
        <v>435.2</v>
      </c>
      <c r="J618">
        <v>1</v>
      </c>
      <c r="K618" s="26">
        <v>435.2</v>
      </c>
      <c r="O618" t="s">
        <v>54</v>
      </c>
    </row>
    <row r="619" spans="1:17">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0">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row r="637" spans="1:17">
      <c r="A637" s="29">
        <v>45810</v>
      </c>
      <c r="B637" s="10">
        <v>0.36458333333333331</v>
      </c>
      <c r="D637" t="s">
        <v>22</v>
      </c>
      <c r="E637">
        <v>1.5</v>
      </c>
      <c r="F637">
        <v>1.42</v>
      </c>
      <c r="G637">
        <v>1.86</v>
      </c>
      <c r="H637" s="11">
        <f t="shared" si="40"/>
        <v>1.5933333333333335</v>
      </c>
      <c r="I637">
        <v>259.5</v>
      </c>
      <c r="J637">
        <v>1</v>
      </c>
      <c r="K637">
        <f>+I637*J637</f>
        <v>259.5</v>
      </c>
      <c r="O637" t="s">
        <v>60</v>
      </c>
    </row>
    <row r="638" spans="1:17">
      <c r="A638" s="1">
        <v>45810</v>
      </c>
      <c r="B638" s="10">
        <v>0.34375</v>
      </c>
      <c r="D638" t="s">
        <v>61</v>
      </c>
      <c r="E638">
        <v>8.83</v>
      </c>
      <c r="F638">
        <v>8.66</v>
      </c>
      <c r="G638">
        <v>8.34</v>
      </c>
      <c r="H638" s="11">
        <f t="shared" si="40"/>
        <v>8.6100000000000012</v>
      </c>
      <c r="I638" s="20">
        <v>727</v>
      </c>
      <c r="J638">
        <v>1</v>
      </c>
      <c r="K638" s="20">
        <f t="shared" ref="K638:K701" si="44">+I638*J638</f>
        <v>727</v>
      </c>
    </row>
    <row r="639" spans="1:17">
      <c r="A639" s="1">
        <v>45810</v>
      </c>
      <c r="B639" s="10">
        <v>0.37847222222222221</v>
      </c>
      <c r="D639" t="s">
        <v>24</v>
      </c>
      <c r="E639">
        <v>4.47</v>
      </c>
      <c r="F639">
        <v>4.87</v>
      </c>
      <c r="G639">
        <v>4.32</v>
      </c>
      <c r="H639" s="11">
        <f t="shared" si="40"/>
        <v>4.5533333333333337</v>
      </c>
      <c r="I639">
        <v>488.4</v>
      </c>
      <c r="J639">
        <v>1</v>
      </c>
      <c r="K639">
        <f t="shared" si="44"/>
        <v>488.4</v>
      </c>
      <c r="O639" t="s">
        <v>62</v>
      </c>
    </row>
    <row r="640" spans="1:17">
      <c r="A640" s="1">
        <v>45810</v>
      </c>
      <c r="B640" s="10">
        <v>0.39930555555555558</v>
      </c>
      <c r="D640" t="s">
        <v>16</v>
      </c>
      <c r="E640">
        <v>9.32</v>
      </c>
      <c r="F640">
        <v>8.7200000000000006</v>
      </c>
      <c r="G640">
        <v>6.72</v>
      </c>
      <c r="H640" s="11">
        <f t="shared" si="40"/>
        <v>8.2533333333333321</v>
      </c>
      <c r="I640">
        <v>249.5</v>
      </c>
      <c r="J640">
        <v>1</v>
      </c>
      <c r="K640">
        <f t="shared" si="44"/>
        <v>249.5</v>
      </c>
    </row>
    <row r="641" spans="1:15">
      <c r="A641" s="1">
        <v>45810</v>
      </c>
      <c r="B641" s="10">
        <v>0.43194444444444446</v>
      </c>
      <c r="D641" t="s">
        <v>33</v>
      </c>
      <c r="E641">
        <v>3.01</v>
      </c>
      <c r="F641">
        <v>2.63</v>
      </c>
      <c r="G641">
        <v>3.05</v>
      </c>
      <c r="H641" s="11">
        <f t="shared" si="40"/>
        <v>2.8966666666666665</v>
      </c>
      <c r="I641" s="20">
        <v>240</v>
      </c>
      <c r="J641">
        <v>1</v>
      </c>
      <c r="K641">
        <f t="shared" si="44"/>
        <v>240</v>
      </c>
    </row>
    <row r="642" spans="1:15">
      <c r="A642" s="1">
        <v>45810</v>
      </c>
      <c r="B642" s="10">
        <v>0.44444444444444442</v>
      </c>
      <c r="D642" t="s">
        <v>17</v>
      </c>
      <c r="E642">
        <v>9.56</v>
      </c>
      <c r="F642">
        <v>8.42</v>
      </c>
      <c r="G642">
        <v>8.1199999999999992</v>
      </c>
      <c r="H642" s="11">
        <f t="shared" si="40"/>
        <v>8.7000000000000011</v>
      </c>
      <c r="I642">
        <v>166.4</v>
      </c>
      <c r="J642">
        <v>1</v>
      </c>
      <c r="K642">
        <f t="shared" si="44"/>
        <v>166.4</v>
      </c>
    </row>
    <row r="643" spans="1:15">
      <c r="A643" s="1">
        <v>45809</v>
      </c>
      <c r="B643" s="10">
        <v>0.56944444444444442</v>
      </c>
      <c r="D643" t="s">
        <v>38</v>
      </c>
      <c r="E643">
        <v>48.3</v>
      </c>
      <c r="F643">
        <v>49.8</v>
      </c>
      <c r="G643">
        <v>45.4</v>
      </c>
      <c r="H643" s="11">
        <f t="shared" si="40"/>
        <v>47.833333333333336</v>
      </c>
      <c r="I643">
        <v>1986.3</v>
      </c>
      <c r="J643">
        <v>1</v>
      </c>
      <c r="K643">
        <f t="shared" si="44"/>
        <v>1986.3</v>
      </c>
      <c r="O643" t="s">
        <v>63</v>
      </c>
    </row>
    <row r="644" spans="1:1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c r="A645" s="1">
        <v>45810</v>
      </c>
      <c r="B645" s="10">
        <v>0.47361111111111109</v>
      </c>
      <c r="D645" t="s">
        <v>18</v>
      </c>
      <c r="E645">
        <v>8.52</v>
      </c>
      <c r="F645" s="11">
        <v>7.7</v>
      </c>
      <c r="G645" s="11">
        <v>8.9</v>
      </c>
      <c r="H645" s="11">
        <f t="shared" si="40"/>
        <v>8.3733333333333331</v>
      </c>
      <c r="I645">
        <v>63.8</v>
      </c>
      <c r="J645">
        <v>1</v>
      </c>
      <c r="K645">
        <f t="shared" si="44"/>
        <v>63.8</v>
      </c>
    </row>
    <row r="646" spans="1:15">
      <c r="A646" s="1">
        <v>45810</v>
      </c>
      <c r="B646" s="10">
        <v>0.50694444444444442</v>
      </c>
      <c r="D646" t="s">
        <v>21</v>
      </c>
      <c r="E646">
        <v>1.81</v>
      </c>
      <c r="F646">
        <v>1.78</v>
      </c>
      <c r="G646">
        <v>1.68</v>
      </c>
      <c r="H646" s="11">
        <f>+AVERAGE(E646:G646)</f>
        <v>1.7566666666666666</v>
      </c>
      <c r="I646">
        <v>141.4</v>
      </c>
      <c r="J646">
        <v>1</v>
      </c>
      <c r="K646">
        <f t="shared" si="44"/>
        <v>141.4</v>
      </c>
    </row>
    <row r="647" spans="1:1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c r="A648" s="1">
        <v>45810</v>
      </c>
      <c r="B648" s="10">
        <v>0.73611111111111116</v>
      </c>
      <c r="D648" t="s">
        <v>28</v>
      </c>
      <c r="E648">
        <v>4.12</v>
      </c>
      <c r="F648" s="11">
        <v>3.7</v>
      </c>
      <c r="G648" s="11">
        <v>4.2</v>
      </c>
      <c r="H648" s="11">
        <f t="shared" si="40"/>
        <v>4.0066666666666668</v>
      </c>
      <c r="I648">
        <v>115.3</v>
      </c>
      <c r="J648">
        <v>1</v>
      </c>
      <c r="K648">
        <f t="shared" si="44"/>
        <v>115.3</v>
      </c>
    </row>
    <row r="649" spans="1:15">
      <c r="A649" s="1">
        <v>45810</v>
      </c>
      <c r="B649" s="10">
        <v>0.54166666666666663</v>
      </c>
      <c r="D649" t="s">
        <v>31</v>
      </c>
      <c r="E649">
        <v>32.299999999999997</v>
      </c>
      <c r="F649">
        <v>30.9</v>
      </c>
      <c r="G649">
        <v>27.8</v>
      </c>
      <c r="H649" s="11">
        <f t="shared" si="40"/>
        <v>30.333333333333332</v>
      </c>
      <c r="I649">
        <v>1203.3</v>
      </c>
      <c r="J649">
        <v>1</v>
      </c>
      <c r="K649">
        <f t="shared" si="44"/>
        <v>1203.3</v>
      </c>
    </row>
    <row r="650" spans="1:15">
      <c r="A650" s="1">
        <v>45811</v>
      </c>
      <c r="B650" s="10">
        <v>0.41666666666666669</v>
      </c>
      <c r="D650" t="s">
        <v>64</v>
      </c>
      <c r="E650">
        <v>2.08</v>
      </c>
      <c r="F650">
        <v>1.88</v>
      </c>
      <c r="G650">
        <v>1.86</v>
      </c>
      <c r="H650" s="11">
        <f t="shared" si="40"/>
        <v>1.9400000000000002</v>
      </c>
      <c r="I650" s="8" t="s">
        <v>49</v>
      </c>
      <c r="J650">
        <v>1</v>
      </c>
      <c r="K650">
        <v>2419.6</v>
      </c>
    </row>
    <row r="651" spans="1:15">
      <c r="A651" s="1">
        <v>45811</v>
      </c>
      <c r="B651" s="10">
        <v>0.76944444444444449</v>
      </c>
      <c r="D651" t="s">
        <v>34</v>
      </c>
      <c r="E651">
        <v>7.92</v>
      </c>
      <c r="F651">
        <v>8.7899999999999991</v>
      </c>
      <c r="G651">
        <v>6.44</v>
      </c>
      <c r="H651" s="11">
        <f t="shared" si="40"/>
        <v>7.7166666666666677</v>
      </c>
      <c r="I651">
        <v>88.4</v>
      </c>
      <c r="J651">
        <v>1</v>
      </c>
      <c r="K651">
        <f t="shared" si="44"/>
        <v>88.4</v>
      </c>
    </row>
    <row r="652" spans="1:1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c r="A653" s="1">
        <v>45817</v>
      </c>
      <c r="B653" s="10">
        <v>0.3888888888888889</v>
      </c>
      <c r="D653" t="s">
        <v>26</v>
      </c>
      <c r="E653">
        <v>1.57</v>
      </c>
      <c r="F653">
        <v>1.6</v>
      </c>
      <c r="G653">
        <v>1.47</v>
      </c>
      <c r="H653" s="11">
        <f t="shared" si="40"/>
        <v>1.5466666666666666</v>
      </c>
      <c r="I653">
        <v>248.1</v>
      </c>
      <c r="J653">
        <v>1</v>
      </c>
      <c r="K653">
        <f t="shared" si="44"/>
        <v>248.1</v>
      </c>
    </row>
    <row r="654" spans="1:15">
      <c r="A654" s="1">
        <v>45817</v>
      </c>
      <c r="B654" s="10">
        <v>0.37916666666666665</v>
      </c>
      <c r="D654" t="s">
        <v>16</v>
      </c>
      <c r="E654">
        <v>23.2</v>
      </c>
      <c r="F654">
        <v>23.1</v>
      </c>
      <c r="G654">
        <v>21.2</v>
      </c>
      <c r="H654" s="11">
        <f t="shared" si="40"/>
        <v>22.5</v>
      </c>
      <c r="I654">
        <v>1119.9000000000001</v>
      </c>
      <c r="J654">
        <v>1</v>
      </c>
      <c r="K654">
        <f t="shared" si="44"/>
        <v>1119.9000000000001</v>
      </c>
    </row>
    <row r="655" spans="1:15">
      <c r="A655" s="1">
        <v>45817</v>
      </c>
      <c r="B655" s="10">
        <v>0.36805555555555558</v>
      </c>
      <c r="D655" t="s">
        <v>22</v>
      </c>
      <c r="E655">
        <v>1.84</v>
      </c>
      <c r="F655">
        <v>1.75</v>
      </c>
      <c r="G655">
        <v>1.87</v>
      </c>
      <c r="H655" s="11">
        <f t="shared" si="40"/>
        <v>1.82</v>
      </c>
      <c r="I655">
        <v>141.4</v>
      </c>
      <c r="J655">
        <v>1</v>
      </c>
      <c r="K655">
        <f t="shared" si="44"/>
        <v>141.4</v>
      </c>
    </row>
    <row r="656" spans="1:15">
      <c r="A656" s="1">
        <v>45817</v>
      </c>
      <c r="B656" s="10">
        <v>0.39513888888888887</v>
      </c>
      <c r="D656" t="s">
        <v>33</v>
      </c>
      <c r="E656">
        <v>3.17</v>
      </c>
      <c r="F656">
        <v>2.59</v>
      </c>
      <c r="G656">
        <v>2.5299999999999998</v>
      </c>
      <c r="H656" s="11">
        <f t="shared" si="40"/>
        <v>2.7633333333333332</v>
      </c>
      <c r="I656">
        <v>275.5</v>
      </c>
      <c r="J656">
        <v>1</v>
      </c>
      <c r="K656">
        <f t="shared" si="44"/>
        <v>275.5</v>
      </c>
    </row>
    <row r="657" spans="1:11">
      <c r="A657" s="1">
        <v>45817</v>
      </c>
      <c r="B657" s="10">
        <v>0.34375</v>
      </c>
      <c r="D657" t="s">
        <v>61</v>
      </c>
      <c r="E657">
        <v>6.56</v>
      </c>
      <c r="F657">
        <v>6.44</v>
      </c>
      <c r="G657">
        <v>6.54</v>
      </c>
      <c r="H657" s="11">
        <f t="shared" si="40"/>
        <v>6.5133333333333328</v>
      </c>
      <c r="I657">
        <v>328.2</v>
      </c>
      <c r="J657">
        <v>1</v>
      </c>
      <c r="K657">
        <f t="shared" si="44"/>
        <v>328.2</v>
      </c>
    </row>
    <row r="658" spans="1:11">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c r="A659" s="1">
        <v>45817</v>
      </c>
      <c r="B659" s="10">
        <v>0.46111111111111114</v>
      </c>
      <c r="D659" t="s">
        <v>17</v>
      </c>
      <c r="E659">
        <v>16.940000000000001</v>
      </c>
      <c r="F659">
        <v>15.91</v>
      </c>
      <c r="G659">
        <v>17.09</v>
      </c>
      <c r="H659" s="11">
        <f t="shared" si="40"/>
        <v>16.646666666666665</v>
      </c>
      <c r="I659">
        <v>547.5</v>
      </c>
      <c r="J659">
        <v>1</v>
      </c>
      <c r="K659">
        <f t="shared" si="44"/>
        <v>547.5</v>
      </c>
    </row>
    <row r="660" spans="1:11">
      <c r="A660" s="1">
        <v>45817</v>
      </c>
      <c r="B660" s="10">
        <v>0.33611111111111114</v>
      </c>
      <c r="D660" t="s">
        <v>64</v>
      </c>
      <c r="E660" s="11">
        <v>1.8</v>
      </c>
      <c r="F660">
        <v>1.68</v>
      </c>
      <c r="G660">
        <v>1.79</v>
      </c>
      <c r="H660" s="11">
        <f t="shared" si="40"/>
        <v>1.7566666666666666</v>
      </c>
      <c r="I660">
        <f>J660*K660</f>
        <v>496.2</v>
      </c>
      <c r="J660">
        <v>2</v>
      </c>
      <c r="K660">
        <v>248.1</v>
      </c>
    </row>
    <row r="661" spans="1:11">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c r="A662" s="1">
        <v>45816</v>
      </c>
      <c r="B662" s="10">
        <v>0.51597222222222228</v>
      </c>
      <c r="D662" t="s">
        <v>38</v>
      </c>
      <c r="E662">
        <v>10.19</v>
      </c>
      <c r="F662">
        <v>8.74</v>
      </c>
      <c r="G662">
        <v>10.220000000000001</v>
      </c>
      <c r="H662" s="11">
        <f t="shared" si="40"/>
        <v>9.7166666666666668</v>
      </c>
      <c r="I662">
        <v>191.8</v>
      </c>
      <c r="J662">
        <v>1</v>
      </c>
      <c r="K662">
        <f t="shared" si="44"/>
        <v>191.8</v>
      </c>
    </row>
    <row r="663" spans="1:11">
      <c r="A663" s="1">
        <v>45817</v>
      </c>
      <c r="B663" s="10">
        <v>0.47638888888888886</v>
      </c>
      <c r="D663" t="s">
        <v>23</v>
      </c>
      <c r="E663">
        <v>5.58</v>
      </c>
      <c r="F663">
        <v>6.02</v>
      </c>
      <c r="G663">
        <v>5.71</v>
      </c>
      <c r="H663" s="11">
        <f t="shared" si="40"/>
        <v>5.77</v>
      </c>
      <c r="I663">
        <v>120.1</v>
      </c>
      <c r="J663">
        <v>1</v>
      </c>
      <c r="K663">
        <f t="shared" si="44"/>
        <v>120.1</v>
      </c>
    </row>
    <row r="664" spans="1:11">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c r="A665" s="1">
        <v>45817</v>
      </c>
      <c r="B665" s="10">
        <v>0.54791666666666672</v>
      </c>
      <c r="D665" t="s">
        <v>28</v>
      </c>
      <c r="E665">
        <v>4.8099999999999996</v>
      </c>
      <c r="F665">
        <v>3.15</v>
      </c>
      <c r="G665">
        <v>3.81</v>
      </c>
      <c r="H665" s="11">
        <f t="shared" si="40"/>
        <v>3.9233333333333333</v>
      </c>
      <c r="I665">
        <v>816.4</v>
      </c>
      <c r="J665">
        <v>1</v>
      </c>
      <c r="K665">
        <f t="shared" si="44"/>
        <v>816.4</v>
      </c>
    </row>
    <row r="666" spans="1:11">
      <c r="A666" s="1">
        <v>45817</v>
      </c>
      <c r="B666" s="10">
        <v>0.72222222222222221</v>
      </c>
      <c r="D666" t="s">
        <v>34</v>
      </c>
      <c r="E666">
        <v>3.82</v>
      </c>
      <c r="F666" s="11">
        <v>3.9</v>
      </c>
      <c r="G666">
        <v>5.13</v>
      </c>
      <c r="H666" s="11">
        <f t="shared" si="40"/>
        <v>4.2833333333333332</v>
      </c>
      <c r="I666">
        <v>172.5</v>
      </c>
      <c r="J666">
        <v>1</v>
      </c>
      <c r="K666">
        <f t="shared" si="44"/>
        <v>172.5</v>
      </c>
    </row>
    <row r="667" spans="1:11">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c r="A668" s="1">
        <v>45818</v>
      </c>
      <c r="B668" s="10">
        <v>0.34027777777777779</v>
      </c>
      <c r="D668" t="s">
        <v>24</v>
      </c>
      <c r="E668">
        <v>44.1</v>
      </c>
      <c r="F668">
        <v>42.2</v>
      </c>
      <c r="G668">
        <v>42.1</v>
      </c>
      <c r="H668" s="11">
        <f t="shared" si="40"/>
        <v>42.800000000000004</v>
      </c>
      <c r="I668" s="8" t="s">
        <v>49</v>
      </c>
      <c r="J668">
        <v>1</v>
      </c>
      <c r="K668" s="8" t="s">
        <v>49</v>
      </c>
    </row>
    <row r="669" spans="1:11">
      <c r="A669" s="1">
        <v>45824</v>
      </c>
      <c r="B669" s="10">
        <v>0.38472222222222224</v>
      </c>
      <c r="D669" t="s">
        <v>16</v>
      </c>
      <c r="E669">
        <v>57.6</v>
      </c>
      <c r="F669">
        <v>51.8</v>
      </c>
      <c r="G669" s="20">
        <v>64</v>
      </c>
      <c r="H669" s="11">
        <f t="shared" si="40"/>
        <v>57.800000000000004</v>
      </c>
      <c r="I669">
        <v>1986.3</v>
      </c>
      <c r="J669">
        <v>1</v>
      </c>
      <c r="K669">
        <f t="shared" si="44"/>
        <v>1986.3</v>
      </c>
    </row>
    <row r="670" spans="1:11">
      <c r="A670" s="1">
        <v>45824</v>
      </c>
      <c r="B670" s="10">
        <v>0.50902777777777775</v>
      </c>
      <c r="D670" t="s">
        <v>18</v>
      </c>
      <c r="E670" s="20">
        <v>60</v>
      </c>
      <c r="F670">
        <v>61.6</v>
      </c>
      <c r="G670">
        <v>60.4</v>
      </c>
      <c r="H670" s="11">
        <f t="shared" si="40"/>
        <v>60.666666666666664</v>
      </c>
      <c r="I670">
        <v>1553.1</v>
      </c>
      <c r="J670">
        <v>1</v>
      </c>
      <c r="K670">
        <f t="shared" si="44"/>
        <v>1553.1</v>
      </c>
    </row>
    <row r="671" spans="1:11">
      <c r="A671" s="1">
        <v>45824</v>
      </c>
      <c r="B671" s="10">
        <v>0.4909722222222222</v>
      </c>
      <c r="D671" t="s">
        <v>23</v>
      </c>
      <c r="E671">
        <v>17.59</v>
      </c>
      <c r="F671">
        <v>16.84</v>
      </c>
      <c r="G671">
        <v>17.39</v>
      </c>
      <c r="H671" s="11">
        <f t="shared" si="40"/>
        <v>17.273333333333333</v>
      </c>
      <c r="I671">
        <v>1732.9</v>
      </c>
      <c r="J671">
        <v>1</v>
      </c>
      <c r="K671">
        <f t="shared" si="44"/>
        <v>1732.9</v>
      </c>
    </row>
    <row r="672" spans="1:11">
      <c r="A672" s="1">
        <v>45824</v>
      </c>
      <c r="B672" s="10">
        <v>0.37847222222222221</v>
      </c>
      <c r="D672" t="s">
        <v>24</v>
      </c>
      <c r="E672">
        <v>31.3</v>
      </c>
      <c r="F672">
        <v>31.1</v>
      </c>
      <c r="G672">
        <v>31.9</v>
      </c>
      <c r="H672" s="11">
        <f t="shared" si="40"/>
        <v>31.433333333333337</v>
      </c>
      <c r="I672">
        <v>1553.1</v>
      </c>
      <c r="J672">
        <v>1</v>
      </c>
      <c r="K672">
        <f t="shared" si="44"/>
        <v>1553.1</v>
      </c>
    </row>
    <row r="673" spans="1:15">
      <c r="A673" s="1">
        <v>45824</v>
      </c>
      <c r="B673" s="10">
        <v>0.51180555555555551</v>
      </c>
      <c r="D673" t="s">
        <v>21</v>
      </c>
      <c r="E673">
        <v>3.03</v>
      </c>
      <c r="F673">
        <v>3.2</v>
      </c>
      <c r="G673">
        <v>2.89</v>
      </c>
      <c r="H673" s="11">
        <f t="shared" si="40"/>
        <v>3.0400000000000005</v>
      </c>
      <c r="I673">
        <v>1299.7</v>
      </c>
      <c r="J673">
        <v>1</v>
      </c>
      <c r="K673">
        <f t="shared" si="44"/>
        <v>1299.7</v>
      </c>
    </row>
    <row r="674" spans="1:15">
      <c r="A674" s="1">
        <v>45824</v>
      </c>
      <c r="B674" s="10">
        <v>0.4909722222222222</v>
      </c>
      <c r="D674" t="s">
        <v>22</v>
      </c>
      <c r="E674">
        <v>4.1100000000000003</v>
      </c>
      <c r="F674">
        <v>3.58</v>
      </c>
      <c r="G674">
        <v>3.37</v>
      </c>
      <c r="H674" s="11">
        <f t="shared" si="40"/>
        <v>3.686666666666667</v>
      </c>
      <c r="I674">
        <v>1299.7</v>
      </c>
      <c r="J674">
        <v>1</v>
      </c>
      <c r="K674">
        <f t="shared" si="44"/>
        <v>1299.7</v>
      </c>
    </row>
    <row r="675" spans="1:15">
      <c r="A675" s="1">
        <v>45824</v>
      </c>
      <c r="B675" s="10">
        <v>0.52430555555555558</v>
      </c>
      <c r="D675" t="s">
        <v>17</v>
      </c>
      <c r="E675">
        <v>28.8</v>
      </c>
      <c r="F675">
        <v>27.9</v>
      </c>
      <c r="G675">
        <v>27.6</v>
      </c>
      <c r="H675" s="11">
        <f t="shared" si="40"/>
        <v>28.100000000000005</v>
      </c>
      <c r="I675">
        <v>1986.3</v>
      </c>
      <c r="J675">
        <v>1</v>
      </c>
      <c r="K675">
        <f t="shared" si="44"/>
        <v>1986.3</v>
      </c>
    </row>
    <row r="676" spans="1:15">
      <c r="A676" s="1">
        <v>45824</v>
      </c>
      <c r="B676" s="10">
        <v>0.4513888888888889</v>
      </c>
      <c r="D676" t="s">
        <v>26</v>
      </c>
      <c r="E676">
        <v>2.2000000000000002</v>
      </c>
      <c r="F676">
        <v>2.23</v>
      </c>
      <c r="G676">
        <v>2.4</v>
      </c>
      <c r="H676" s="11">
        <f t="shared" si="40"/>
        <v>2.2766666666666668</v>
      </c>
      <c r="I676">
        <v>613.1</v>
      </c>
      <c r="J676">
        <v>1</v>
      </c>
      <c r="K676">
        <f t="shared" si="44"/>
        <v>613.1</v>
      </c>
    </row>
    <row r="677" spans="1:15">
      <c r="A677" s="1">
        <v>45824</v>
      </c>
      <c r="B677" s="10">
        <v>0.54166666666666663</v>
      </c>
      <c r="D677" t="s">
        <v>31</v>
      </c>
      <c r="E677">
        <v>6.26</v>
      </c>
      <c r="F677">
        <v>5.84</v>
      </c>
      <c r="G677">
        <v>6.08</v>
      </c>
      <c r="H677" s="11">
        <f t="shared" si="40"/>
        <v>6.06</v>
      </c>
      <c r="I677">
        <v>13.4</v>
      </c>
      <c r="J677">
        <v>1</v>
      </c>
      <c r="K677">
        <f t="shared" si="44"/>
        <v>13.4</v>
      </c>
    </row>
    <row r="678" spans="1:15">
      <c r="A678" s="1">
        <v>45824</v>
      </c>
      <c r="B678" s="10">
        <v>0.39583333333333331</v>
      </c>
      <c r="D678" t="s">
        <v>33</v>
      </c>
      <c r="E678">
        <v>12.32</v>
      </c>
      <c r="F678">
        <v>10.58</v>
      </c>
      <c r="G678">
        <v>12</v>
      </c>
      <c r="H678" s="11">
        <f t="shared" si="40"/>
        <v>11.633333333333333</v>
      </c>
      <c r="I678">
        <v>1203.3</v>
      </c>
      <c r="J678">
        <v>1</v>
      </c>
      <c r="K678">
        <f t="shared" si="44"/>
        <v>1203.3</v>
      </c>
    </row>
    <row r="679" spans="1:15">
      <c r="A679" s="1">
        <v>45824</v>
      </c>
      <c r="B679" s="10">
        <v>0.5493055555555556</v>
      </c>
      <c r="D679" t="s">
        <v>38</v>
      </c>
      <c r="E679">
        <v>11.68</v>
      </c>
      <c r="F679">
        <v>14.18</v>
      </c>
      <c r="G679">
        <v>12.9</v>
      </c>
      <c r="H679" s="11">
        <f t="shared" si="40"/>
        <v>12.92</v>
      </c>
      <c r="I679">
        <v>547.5</v>
      </c>
      <c r="J679">
        <v>1</v>
      </c>
      <c r="K679">
        <f t="shared" si="44"/>
        <v>547.5</v>
      </c>
    </row>
    <row r="680" spans="1:15">
      <c r="A680" s="1">
        <v>45824</v>
      </c>
      <c r="B680" s="10">
        <v>0.40972222222222221</v>
      </c>
      <c r="D680" t="s">
        <v>19</v>
      </c>
      <c r="E680">
        <v>78.5</v>
      </c>
      <c r="F680">
        <v>80.2</v>
      </c>
      <c r="G680">
        <v>83</v>
      </c>
      <c r="H680" s="11">
        <f t="shared" si="40"/>
        <v>80.566666666666663</v>
      </c>
      <c r="I680" s="8" t="s">
        <v>49</v>
      </c>
      <c r="J680">
        <v>1</v>
      </c>
      <c r="K680" s="8" t="s">
        <v>49</v>
      </c>
    </row>
    <row r="681" spans="1:15">
      <c r="A681" s="1">
        <v>45824</v>
      </c>
      <c r="B681" s="10">
        <v>0.43402777777777779</v>
      </c>
      <c r="D681" t="s">
        <v>64</v>
      </c>
      <c r="E681">
        <v>2.17</v>
      </c>
      <c r="F681">
        <v>2.0499999999999998</v>
      </c>
      <c r="G681">
        <v>2.12</v>
      </c>
      <c r="H681" s="11">
        <f t="shared" si="40"/>
        <v>2.1133333333333333</v>
      </c>
      <c r="O681" t="s">
        <v>65</v>
      </c>
    </row>
    <row r="682" spans="1:15">
      <c r="A682" s="1">
        <v>45824</v>
      </c>
      <c r="B682" s="10">
        <v>0.45833333333333331</v>
      </c>
      <c r="D682" t="s">
        <v>61</v>
      </c>
      <c r="E682">
        <v>19.899999999999999</v>
      </c>
      <c r="F682">
        <v>23</v>
      </c>
      <c r="G682">
        <v>21.9</v>
      </c>
      <c r="H682" s="11">
        <f t="shared" si="40"/>
        <v>21.599999999999998</v>
      </c>
      <c r="I682">
        <v>1986.3</v>
      </c>
      <c r="J682">
        <v>1</v>
      </c>
      <c r="K682">
        <f t="shared" si="44"/>
        <v>1986.3</v>
      </c>
    </row>
    <row r="683" spans="1:15">
      <c r="A683" s="1">
        <v>45824</v>
      </c>
      <c r="B683" s="10">
        <v>0.74305555555555558</v>
      </c>
      <c r="D683" t="s">
        <v>28</v>
      </c>
      <c r="E683">
        <v>3.94</v>
      </c>
      <c r="F683">
        <v>3.82</v>
      </c>
      <c r="G683">
        <v>3.85</v>
      </c>
      <c r="H683" s="11">
        <f t="shared" si="40"/>
        <v>3.8699999999999997</v>
      </c>
      <c r="I683">
        <v>167.9</v>
      </c>
      <c r="J683">
        <v>1</v>
      </c>
      <c r="K683">
        <f t="shared" si="44"/>
        <v>167.9</v>
      </c>
    </row>
    <row r="684" spans="1:15">
      <c r="A684" s="1">
        <v>45824</v>
      </c>
      <c r="B684" s="10">
        <v>0.78125</v>
      </c>
      <c r="D684" t="s">
        <v>34</v>
      </c>
      <c r="E684">
        <v>6.24</v>
      </c>
      <c r="F684">
        <v>6.16</v>
      </c>
      <c r="G684">
        <v>6.37</v>
      </c>
      <c r="H684" s="11">
        <f t="shared" si="40"/>
        <v>6.2566666666666668</v>
      </c>
      <c r="I684">
        <v>313</v>
      </c>
      <c r="J684">
        <v>1</v>
      </c>
      <c r="K684">
        <f t="shared" si="44"/>
        <v>313</v>
      </c>
    </row>
    <row r="685" spans="1:15">
      <c r="A685" s="1">
        <v>45831</v>
      </c>
      <c r="B685" s="10">
        <v>0.35416666666666669</v>
      </c>
      <c r="D685" t="s">
        <v>22</v>
      </c>
      <c r="E685">
        <v>1.72</v>
      </c>
      <c r="F685">
        <v>1.73</v>
      </c>
      <c r="G685">
        <v>1.42</v>
      </c>
      <c r="H685" s="11">
        <f t="shared" si="40"/>
        <v>1.6233333333333333</v>
      </c>
      <c r="I685">
        <v>325.5</v>
      </c>
      <c r="J685">
        <v>1</v>
      </c>
      <c r="K685">
        <f t="shared" si="44"/>
        <v>325.5</v>
      </c>
    </row>
    <row r="686" spans="1:15">
      <c r="A686" s="1">
        <v>45831</v>
      </c>
      <c r="B686" s="10">
        <v>0.33888888888888891</v>
      </c>
      <c r="D686" t="s">
        <v>18</v>
      </c>
      <c r="E686">
        <v>24.3</v>
      </c>
      <c r="F686">
        <v>21.3</v>
      </c>
      <c r="G686">
        <v>31.8</v>
      </c>
      <c r="H686" s="11">
        <f t="shared" ref="H686:H750" si="45">+AVERAGE(E686:G686,Q686)</f>
        <v>25.8</v>
      </c>
      <c r="I686">
        <v>261.3</v>
      </c>
      <c r="J686">
        <v>1</v>
      </c>
      <c r="K686">
        <f t="shared" si="44"/>
        <v>261.3</v>
      </c>
    </row>
    <row r="687" spans="1:15">
      <c r="A687" s="1">
        <v>45831</v>
      </c>
      <c r="B687" s="10">
        <v>0.3888888888888889</v>
      </c>
      <c r="D687" t="s">
        <v>26</v>
      </c>
      <c r="E687">
        <v>1.56</v>
      </c>
      <c r="F687">
        <v>1.37</v>
      </c>
      <c r="G687">
        <v>1.63</v>
      </c>
      <c r="H687" s="11">
        <f t="shared" si="45"/>
        <v>1.5200000000000002</v>
      </c>
      <c r="I687">
        <v>224.7</v>
      </c>
      <c r="J687">
        <v>1</v>
      </c>
      <c r="K687">
        <f t="shared" si="44"/>
        <v>224.7</v>
      </c>
    </row>
    <row r="688" spans="1:15">
      <c r="A688" s="1">
        <v>45830</v>
      </c>
      <c r="B688" s="10">
        <v>0.70625000000000004</v>
      </c>
      <c r="D688" t="s">
        <v>28</v>
      </c>
      <c r="E688">
        <v>11.37</v>
      </c>
      <c r="F688">
        <v>9.94</v>
      </c>
      <c r="G688">
        <v>11.32</v>
      </c>
      <c r="H688" s="11">
        <f t="shared" si="45"/>
        <v>10.876666666666665</v>
      </c>
      <c r="I688">
        <v>184.2</v>
      </c>
      <c r="J688">
        <v>1</v>
      </c>
      <c r="K688">
        <f t="shared" si="44"/>
        <v>184.2</v>
      </c>
    </row>
    <row r="689" spans="1:15">
      <c r="A689" s="1">
        <v>45831</v>
      </c>
      <c r="B689" s="10">
        <v>0.36805555555555558</v>
      </c>
      <c r="D689" t="s">
        <v>16</v>
      </c>
      <c r="E689">
        <v>187</v>
      </c>
      <c r="F689">
        <v>181</v>
      </c>
      <c r="G689">
        <v>183</v>
      </c>
      <c r="H689" s="11">
        <f t="shared" si="45"/>
        <v>183.66666666666666</v>
      </c>
      <c r="I689">
        <f>J689*K689</f>
        <v>9678.4</v>
      </c>
      <c r="J689">
        <v>4</v>
      </c>
      <c r="K689">
        <v>2419.6</v>
      </c>
    </row>
    <row r="690" spans="1:15">
      <c r="A690" s="1">
        <v>45831</v>
      </c>
      <c r="B690" s="10">
        <v>0.375</v>
      </c>
      <c r="D690" t="s">
        <v>61</v>
      </c>
      <c r="E690">
        <v>70.599999999999994</v>
      </c>
      <c r="F690">
        <v>66.900000000000006</v>
      </c>
      <c r="G690">
        <v>71.3</v>
      </c>
      <c r="H690" s="11">
        <f t="shared" si="45"/>
        <v>69.600000000000009</v>
      </c>
      <c r="I690">
        <f>J690*K690</f>
        <v>6498.5</v>
      </c>
      <c r="J690">
        <v>5</v>
      </c>
      <c r="K690">
        <v>1299.7</v>
      </c>
    </row>
    <row r="691" spans="1:15">
      <c r="A691" s="1">
        <v>45831</v>
      </c>
      <c r="B691" s="10">
        <v>0.43888888888888888</v>
      </c>
      <c r="D691" t="s">
        <v>64</v>
      </c>
      <c r="E691">
        <v>3.69</v>
      </c>
      <c r="F691">
        <v>3.94</v>
      </c>
      <c r="G691">
        <v>4.0599999999999996</v>
      </c>
      <c r="H691" s="11">
        <f t="shared" si="45"/>
        <v>3.8966666666666665</v>
      </c>
      <c r="I691">
        <v>206.4</v>
      </c>
      <c r="J691">
        <v>1</v>
      </c>
      <c r="K691">
        <f t="shared" si="44"/>
        <v>206.4</v>
      </c>
    </row>
    <row r="692" spans="1:15">
      <c r="A692" s="1">
        <v>45831</v>
      </c>
      <c r="B692" s="10">
        <v>0.40277777777777779</v>
      </c>
      <c r="D692" t="s">
        <v>24</v>
      </c>
      <c r="E692">
        <v>6.45</v>
      </c>
      <c r="F692">
        <v>6.38</v>
      </c>
      <c r="G692">
        <v>6.58</v>
      </c>
      <c r="H692" s="11">
        <f t="shared" si="45"/>
        <v>6.47</v>
      </c>
      <c r="I692">
        <v>360.9</v>
      </c>
      <c r="J692">
        <v>1</v>
      </c>
      <c r="K692">
        <f t="shared" si="44"/>
        <v>360.9</v>
      </c>
    </row>
    <row r="693" spans="1:15">
      <c r="A693" s="1">
        <v>45831</v>
      </c>
      <c r="B693" s="10">
        <v>0.47430555555555554</v>
      </c>
      <c r="D693" t="s">
        <v>17</v>
      </c>
      <c r="E693" s="20">
        <v>20</v>
      </c>
      <c r="F693">
        <v>19.600000000000001</v>
      </c>
      <c r="G693">
        <v>19.8</v>
      </c>
      <c r="H693" s="11">
        <f t="shared" si="45"/>
        <v>19.8</v>
      </c>
      <c r="I693">
        <v>2419.6</v>
      </c>
      <c r="J693">
        <v>1</v>
      </c>
      <c r="K693">
        <f t="shared" si="44"/>
        <v>2419.6</v>
      </c>
    </row>
    <row r="694" spans="1:15">
      <c r="A694" s="1">
        <v>45830</v>
      </c>
      <c r="B694" s="10">
        <v>0.58472222222222225</v>
      </c>
      <c r="D694" t="s">
        <v>38</v>
      </c>
      <c r="E694">
        <v>28.3</v>
      </c>
      <c r="F694">
        <v>27.5</v>
      </c>
      <c r="G694">
        <v>26.8</v>
      </c>
      <c r="H694" s="11">
        <f t="shared" si="45"/>
        <v>27.533333333333331</v>
      </c>
      <c r="I694">
        <f>J694*K694</f>
        <v>238.2</v>
      </c>
      <c r="J694">
        <v>2</v>
      </c>
      <c r="K694">
        <v>119.1</v>
      </c>
    </row>
    <row r="695" spans="1:15">
      <c r="A695" s="1">
        <v>45831</v>
      </c>
      <c r="B695" s="10">
        <v>0.51944444444444449</v>
      </c>
      <c r="D695" t="s">
        <v>23</v>
      </c>
      <c r="E695">
        <v>7.95</v>
      </c>
      <c r="F695">
        <v>7.18</v>
      </c>
      <c r="G695">
        <v>7.87</v>
      </c>
      <c r="H695" s="11">
        <f t="shared" si="45"/>
        <v>7.666666666666667</v>
      </c>
      <c r="I695">
        <v>241.5</v>
      </c>
      <c r="J695">
        <v>1</v>
      </c>
      <c r="K695">
        <f t="shared" si="44"/>
        <v>241.5</v>
      </c>
    </row>
    <row r="696" spans="1:15">
      <c r="A696" s="1">
        <v>45831</v>
      </c>
      <c r="B696" s="10">
        <v>0.5229166666666667</v>
      </c>
      <c r="D696" t="s">
        <v>21</v>
      </c>
      <c r="E696">
        <v>1.83</v>
      </c>
      <c r="F696">
        <v>2.16</v>
      </c>
      <c r="G696">
        <v>1.74</v>
      </c>
      <c r="H696" s="11">
        <f t="shared" si="45"/>
        <v>1.9100000000000001</v>
      </c>
      <c r="I696">
        <v>95.8</v>
      </c>
      <c r="J696">
        <v>1</v>
      </c>
      <c r="K696">
        <f t="shared" si="44"/>
        <v>95.8</v>
      </c>
    </row>
    <row r="697" spans="1:15">
      <c r="A697" s="1">
        <v>45831</v>
      </c>
      <c r="B697" s="10">
        <v>0.41666666666666669</v>
      </c>
      <c r="D697" t="s">
        <v>33</v>
      </c>
      <c r="E697">
        <v>3.32</v>
      </c>
      <c r="F697">
        <v>2.98</v>
      </c>
      <c r="G697">
        <v>3.19</v>
      </c>
      <c r="H697" s="11">
        <f t="shared" si="45"/>
        <v>3.1633333333333336</v>
      </c>
      <c r="I697">
        <v>161.6</v>
      </c>
      <c r="J697">
        <v>1</v>
      </c>
      <c r="K697">
        <f t="shared" si="44"/>
        <v>161.6</v>
      </c>
    </row>
    <row r="698" spans="1:15">
      <c r="A698" s="1">
        <v>45831</v>
      </c>
      <c r="B698" s="10">
        <v>0.52916666666666667</v>
      </c>
      <c r="D698" t="s">
        <v>19</v>
      </c>
      <c r="E698">
        <v>14.02</v>
      </c>
      <c r="F698">
        <v>14.08</v>
      </c>
      <c r="G698">
        <v>10.69</v>
      </c>
      <c r="H698" s="11">
        <f>+AVERAGE(E698:G698,Q698,O698)</f>
        <v>13.6425</v>
      </c>
      <c r="I698">
        <v>128.1</v>
      </c>
      <c r="J698">
        <v>1</v>
      </c>
      <c r="K698">
        <f t="shared" si="44"/>
        <v>128.1</v>
      </c>
      <c r="O698">
        <v>15.78</v>
      </c>
    </row>
    <row r="699" spans="1:15">
      <c r="A699" s="1">
        <v>45831</v>
      </c>
      <c r="B699" s="10">
        <v>0.76736111111111116</v>
      </c>
      <c r="D699" t="s">
        <v>34</v>
      </c>
      <c r="E699">
        <v>9.33</v>
      </c>
      <c r="F699">
        <v>10.14</v>
      </c>
      <c r="G699">
        <v>8.73</v>
      </c>
      <c r="H699" s="11">
        <f t="shared" si="45"/>
        <v>9.4</v>
      </c>
      <c r="I699">
        <v>920.8</v>
      </c>
      <c r="J699">
        <v>1</v>
      </c>
      <c r="K699">
        <f t="shared" si="44"/>
        <v>920.8</v>
      </c>
    </row>
    <row r="700" spans="1:15">
      <c r="A700" s="1">
        <v>45831</v>
      </c>
      <c r="B700" s="10">
        <v>0.54166666666666663</v>
      </c>
      <c r="D700" t="s">
        <v>31</v>
      </c>
      <c r="E700">
        <v>12.28</v>
      </c>
      <c r="F700">
        <v>12.39</v>
      </c>
      <c r="G700">
        <v>12.49</v>
      </c>
      <c r="H700" s="11">
        <f t="shared" si="45"/>
        <v>12.386666666666668</v>
      </c>
      <c r="I700">
        <v>23.1</v>
      </c>
      <c r="J700">
        <v>1</v>
      </c>
      <c r="K700">
        <f t="shared" si="44"/>
        <v>23.1</v>
      </c>
    </row>
    <row r="701" spans="1:15">
      <c r="A701" s="1">
        <v>45838</v>
      </c>
      <c r="B701" s="10">
        <v>0.39652777777777776</v>
      </c>
      <c r="D701" t="s">
        <v>22</v>
      </c>
      <c r="E701" s="11">
        <v>1.7</v>
      </c>
      <c r="F701">
        <v>1.29</v>
      </c>
      <c r="G701">
        <v>1.41</v>
      </c>
      <c r="H701" s="11">
        <f t="shared" si="45"/>
        <v>1.4666666666666668</v>
      </c>
      <c r="I701">
        <v>1413.6</v>
      </c>
      <c r="J701">
        <v>1</v>
      </c>
      <c r="K701">
        <f t="shared" si="44"/>
        <v>1413.6</v>
      </c>
    </row>
    <row r="702" spans="1:15">
      <c r="A702" s="1">
        <v>45837</v>
      </c>
      <c r="B702" s="10">
        <v>0.54166666666666663</v>
      </c>
      <c r="D702" t="s">
        <v>31</v>
      </c>
      <c r="E702">
        <v>4.6399999999999997</v>
      </c>
      <c r="F702">
        <v>4.93</v>
      </c>
      <c r="G702">
        <v>4.74</v>
      </c>
      <c r="H702" s="11">
        <f t="shared" si="45"/>
        <v>4.7700000000000005</v>
      </c>
      <c r="I702">
        <f>J702*K702</f>
        <v>156.5</v>
      </c>
      <c r="J702">
        <v>1</v>
      </c>
      <c r="K702">
        <v>156.5</v>
      </c>
    </row>
    <row r="703" spans="1:1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c r="A704" s="1">
        <v>45838</v>
      </c>
      <c r="B704" s="10">
        <v>0.41597222222222224</v>
      </c>
      <c r="D704" t="s">
        <v>33</v>
      </c>
      <c r="E704">
        <v>2.95</v>
      </c>
      <c r="F704">
        <v>3.06</v>
      </c>
      <c r="G704">
        <v>2.86</v>
      </c>
      <c r="H704" s="11">
        <f t="shared" si="45"/>
        <v>2.9566666666666666</v>
      </c>
      <c r="I704">
        <f>J704*K704</f>
        <v>547.5</v>
      </c>
      <c r="J704">
        <v>1</v>
      </c>
      <c r="K704">
        <v>547.5</v>
      </c>
    </row>
    <row r="705" spans="1:15">
      <c r="A705" s="1">
        <v>45837</v>
      </c>
      <c r="B705" s="10">
        <v>0.71875</v>
      </c>
      <c r="D705" t="s">
        <v>21</v>
      </c>
      <c r="E705">
        <v>1.29</v>
      </c>
      <c r="F705">
        <v>1.36</v>
      </c>
      <c r="G705">
        <v>1.44</v>
      </c>
      <c r="H705" s="11">
        <f t="shared" si="45"/>
        <v>1.3633333333333333</v>
      </c>
      <c r="I705">
        <f t="shared" ref="I705:I768" si="47">J705*K705</f>
        <v>488.4</v>
      </c>
      <c r="J705">
        <v>1</v>
      </c>
      <c r="K705">
        <v>488.4</v>
      </c>
    </row>
    <row r="706" spans="1:1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c r="A707" s="1">
        <v>45838</v>
      </c>
      <c r="B707" s="10">
        <v>0.43055555555555558</v>
      </c>
      <c r="D707" t="s">
        <v>23</v>
      </c>
      <c r="E707">
        <v>4.16</v>
      </c>
      <c r="F707">
        <v>5.37</v>
      </c>
      <c r="G707">
        <v>4.4400000000000004</v>
      </c>
      <c r="H707" s="11">
        <f t="shared" si="45"/>
        <v>4.6566666666666672</v>
      </c>
      <c r="I707">
        <f t="shared" si="47"/>
        <v>115.3</v>
      </c>
      <c r="J707">
        <v>1</v>
      </c>
      <c r="K707">
        <v>115.3</v>
      </c>
    </row>
    <row r="708" spans="1:15">
      <c r="A708" s="1">
        <v>45838</v>
      </c>
      <c r="B708" s="10">
        <v>0.375</v>
      </c>
      <c r="D708" t="s">
        <v>61</v>
      </c>
      <c r="E708">
        <v>7.44</v>
      </c>
      <c r="F708">
        <v>6.68</v>
      </c>
      <c r="G708">
        <v>6.72</v>
      </c>
      <c r="H708" s="11">
        <f t="shared" si="45"/>
        <v>6.9466666666666663</v>
      </c>
      <c r="I708">
        <f t="shared" si="47"/>
        <v>344.8</v>
      </c>
      <c r="J708">
        <v>1</v>
      </c>
      <c r="K708">
        <v>344.8</v>
      </c>
    </row>
    <row r="709" spans="1:15">
      <c r="A709" s="1">
        <v>45838</v>
      </c>
      <c r="B709" s="10">
        <v>0.47222222222222221</v>
      </c>
      <c r="D709" t="s">
        <v>26</v>
      </c>
      <c r="E709">
        <v>0.63</v>
      </c>
      <c r="F709">
        <v>0.94</v>
      </c>
      <c r="G709">
        <v>1.26</v>
      </c>
      <c r="H709" s="11">
        <f t="shared" si="45"/>
        <v>0.94333333333333336</v>
      </c>
      <c r="I709">
        <f t="shared" si="47"/>
        <v>248.9</v>
      </c>
      <c r="J709">
        <v>1</v>
      </c>
      <c r="K709">
        <v>248.9</v>
      </c>
    </row>
    <row r="710" spans="1:15">
      <c r="A710" s="1">
        <v>45838</v>
      </c>
      <c r="B710" s="10">
        <v>0.2986111111111111</v>
      </c>
      <c r="D710" t="s">
        <v>24</v>
      </c>
      <c r="E710" s="11">
        <v>11.7</v>
      </c>
      <c r="F710">
        <v>8.52</v>
      </c>
      <c r="G710">
        <v>11.61</v>
      </c>
      <c r="H710" s="11">
        <f>+AVERAGE(E710:G710,Q710)</f>
        <v>10.61</v>
      </c>
      <c r="I710">
        <f t="shared" si="47"/>
        <v>1986.3</v>
      </c>
      <c r="J710">
        <v>1</v>
      </c>
      <c r="K710">
        <v>1986.3</v>
      </c>
      <c r="O710">
        <v>12.13</v>
      </c>
    </row>
    <row r="711" spans="1:15">
      <c r="A711" s="1">
        <v>45837</v>
      </c>
      <c r="B711" s="10">
        <v>0.55208333333333337</v>
      </c>
      <c r="D711" t="s">
        <v>38</v>
      </c>
      <c r="E711">
        <v>57.3</v>
      </c>
      <c r="F711">
        <v>54.7</v>
      </c>
      <c r="G711">
        <v>56.7</v>
      </c>
      <c r="H711" s="11">
        <f t="shared" si="45"/>
        <v>56.233333333333327</v>
      </c>
      <c r="I711">
        <f t="shared" si="47"/>
        <v>1553.1</v>
      </c>
      <c r="J711">
        <v>1</v>
      </c>
      <c r="K711">
        <v>1553.1</v>
      </c>
    </row>
    <row r="712" spans="1:1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c r="A713" s="1">
        <v>45838</v>
      </c>
      <c r="B713" s="10">
        <v>0.75</v>
      </c>
      <c r="D713" t="s">
        <v>28</v>
      </c>
      <c r="E713">
        <v>8.59</v>
      </c>
      <c r="F713">
        <v>8.0399999999999991</v>
      </c>
      <c r="G713">
        <v>7.69</v>
      </c>
      <c r="H713" s="11">
        <f t="shared" si="45"/>
        <v>8.1066666666666674</v>
      </c>
      <c r="I713">
        <f t="shared" si="47"/>
        <v>233.3</v>
      </c>
      <c r="J713">
        <v>1</v>
      </c>
      <c r="K713">
        <v>233.3</v>
      </c>
    </row>
    <row r="714" spans="1:15">
      <c r="A714" s="1">
        <v>45839</v>
      </c>
      <c r="B714" s="10">
        <v>0.44444444444444442</v>
      </c>
      <c r="D714" t="s">
        <v>64</v>
      </c>
      <c r="E714">
        <v>2.98</v>
      </c>
      <c r="F714">
        <v>2.73</v>
      </c>
      <c r="G714">
        <v>2.85</v>
      </c>
      <c r="H714" s="11">
        <f t="shared" si="45"/>
        <v>2.8533333333333335</v>
      </c>
      <c r="I714">
        <f t="shared" si="47"/>
        <v>727</v>
      </c>
      <c r="J714">
        <v>1</v>
      </c>
      <c r="K714">
        <v>727</v>
      </c>
    </row>
    <row r="715" spans="1:15">
      <c r="A715" s="1">
        <v>45838</v>
      </c>
      <c r="B715" s="10">
        <v>0.80902777777777779</v>
      </c>
      <c r="D715" t="s">
        <v>34</v>
      </c>
      <c r="E715">
        <v>10.26</v>
      </c>
      <c r="F715">
        <v>11.07</v>
      </c>
      <c r="G715">
        <v>10.39</v>
      </c>
      <c r="H715" s="11">
        <f t="shared" si="45"/>
        <v>10.573333333333332</v>
      </c>
      <c r="I715">
        <f t="shared" si="47"/>
        <v>1203.3</v>
      </c>
      <c r="J715">
        <v>1</v>
      </c>
      <c r="K715">
        <v>1203.3</v>
      </c>
    </row>
    <row r="716" spans="1:15">
      <c r="A716" s="1">
        <v>45838</v>
      </c>
      <c r="B716" s="10">
        <v>0.41319444444444442</v>
      </c>
      <c r="D716" t="s">
        <v>17</v>
      </c>
      <c r="E716">
        <v>27.6</v>
      </c>
      <c r="F716">
        <v>28.6</v>
      </c>
      <c r="G716">
        <v>28.5</v>
      </c>
      <c r="H716" s="11">
        <f t="shared" si="45"/>
        <v>28.233333333333334</v>
      </c>
      <c r="I716">
        <f t="shared" si="47"/>
        <v>1553.1</v>
      </c>
      <c r="J716">
        <v>1</v>
      </c>
      <c r="K716">
        <v>1553.1</v>
      </c>
      <c r="O716" t="s">
        <v>66</v>
      </c>
    </row>
    <row r="717" spans="1:15">
      <c r="A717" s="1">
        <v>45845</v>
      </c>
      <c r="B717" s="10">
        <v>0.40416666666666667</v>
      </c>
      <c r="D717" t="s">
        <v>33</v>
      </c>
      <c r="E717" s="11">
        <v>2</v>
      </c>
      <c r="F717">
        <v>2.72</v>
      </c>
      <c r="G717">
        <v>2.88</v>
      </c>
      <c r="H717" s="11">
        <f t="shared" si="45"/>
        <v>2.5333333333333337</v>
      </c>
      <c r="I717">
        <f t="shared" si="47"/>
        <v>178.2</v>
      </c>
      <c r="J717">
        <v>1</v>
      </c>
      <c r="K717">
        <v>178.2</v>
      </c>
    </row>
    <row r="718" spans="1:15">
      <c r="A718" s="1">
        <v>45846</v>
      </c>
      <c r="B718" s="10">
        <v>0.43402777777777779</v>
      </c>
      <c r="D718" t="s">
        <v>64</v>
      </c>
      <c r="E718" s="11">
        <v>2.7</v>
      </c>
      <c r="F718">
        <v>2.89</v>
      </c>
      <c r="G718">
        <v>2.48</v>
      </c>
      <c r="H718" s="11">
        <f t="shared" si="45"/>
        <v>2.69</v>
      </c>
      <c r="I718">
        <f t="shared" si="47"/>
        <v>816.4</v>
      </c>
      <c r="J718">
        <v>1</v>
      </c>
      <c r="K718">
        <v>816.4</v>
      </c>
    </row>
    <row r="719" spans="1:15">
      <c r="A719" s="1">
        <v>45846</v>
      </c>
      <c r="B719" s="10">
        <v>0.36319444444444443</v>
      </c>
      <c r="D719" t="s">
        <v>18</v>
      </c>
      <c r="E719" s="11">
        <v>17.3</v>
      </c>
      <c r="F719">
        <v>18.39</v>
      </c>
      <c r="G719">
        <v>20.100000000000001</v>
      </c>
      <c r="H719" s="11">
        <f t="shared" si="45"/>
        <v>18.596666666666668</v>
      </c>
      <c r="I719">
        <f t="shared" si="47"/>
        <v>816.4</v>
      </c>
      <c r="J719">
        <v>1</v>
      </c>
      <c r="K719">
        <v>816.4</v>
      </c>
    </row>
    <row r="720" spans="1:1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c r="A721" s="1">
        <v>45846</v>
      </c>
      <c r="B721" s="10">
        <v>0.40277777777777779</v>
      </c>
      <c r="D721" t="s">
        <v>26</v>
      </c>
      <c r="E721" s="11">
        <v>2.1</v>
      </c>
      <c r="F721">
        <v>2.73</v>
      </c>
      <c r="G721">
        <v>2.37</v>
      </c>
      <c r="H721" s="11">
        <f t="shared" si="45"/>
        <v>2.4</v>
      </c>
      <c r="I721">
        <f t="shared" si="47"/>
        <v>1732.9</v>
      </c>
      <c r="J721">
        <v>1</v>
      </c>
      <c r="K721">
        <v>1732.9</v>
      </c>
    </row>
    <row r="722" spans="1:11">
      <c r="A722" s="1">
        <v>45844</v>
      </c>
      <c r="B722" s="10">
        <v>0.54583333333333328</v>
      </c>
      <c r="D722" t="s">
        <v>38</v>
      </c>
      <c r="E722">
        <v>5.07</v>
      </c>
      <c r="F722">
        <v>5.37</v>
      </c>
      <c r="G722">
        <v>6.16</v>
      </c>
      <c r="H722" s="11">
        <f t="shared" si="45"/>
        <v>5.5333333333333341</v>
      </c>
      <c r="I722">
        <f t="shared" si="47"/>
        <v>10.7</v>
      </c>
      <c r="J722">
        <v>1</v>
      </c>
      <c r="K722">
        <v>10.7</v>
      </c>
    </row>
    <row r="723" spans="1:11">
      <c r="A723" s="1">
        <v>45845</v>
      </c>
      <c r="B723" s="10">
        <v>0.37152777777777779</v>
      </c>
      <c r="D723" t="s">
        <v>24</v>
      </c>
      <c r="E723">
        <v>4.62</v>
      </c>
      <c r="F723">
        <v>5.94</v>
      </c>
      <c r="G723">
        <v>4.08</v>
      </c>
      <c r="H723" s="11">
        <f t="shared" si="45"/>
        <v>4.88</v>
      </c>
      <c r="I723">
        <f t="shared" si="47"/>
        <v>214.2</v>
      </c>
      <c r="J723">
        <v>1</v>
      </c>
      <c r="K723">
        <v>214.2</v>
      </c>
    </row>
    <row r="724" spans="1:11">
      <c r="A724" s="1">
        <v>45845</v>
      </c>
      <c r="B724" s="10">
        <v>0.35069444444444442</v>
      </c>
      <c r="D724" t="s">
        <v>22</v>
      </c>
      <c r="E724">
        <v>2.21</v>
      </c>
      <c r="F724">
        <v>2.61</v>
      </c>
      <c r="G724">
        <v>1.85</v>
      </c>
      <c r="H724" s="11">
        <f t="shared" si="45"/>
        <v>2.2233333333333332</v>
      </c>
      <c r="I724">
        <f t="shared" si="47"/>
        <v>104.2</v>
      </c>
      <c r="J724">
        <v>2</v>
      </c>
      <c r="K724">
        <v>52.1</v>
      </c>
    </row>
    <row r="725" spans="1:11">
      <c r="A725" s="1">
        <v>45845</v>
      </c>
      <c r="B725" s="10">
        <v>0.7631944444444444</v>
      </c>
      <c r="D725" t="s">
        <v>34</v>
      </c>
      <c r="E725">
        <v>1.64</v>
      </c>
      <c r="F725">
        <v>1.66</v>
      </c>
      <c r="G725" s="11">
        <v>1.7</v>
      </c>
      <c r="H725" s="11">
        <f t="shared" si="45"/>
        <v>1.6666666666666667</v>
      </c>
      <c r="I725">
        <f t="shared" si="47"/>
        <v>23.8</v>
      </c>
      <c r="J725">
        <v>1</v>
      </c>
      <c r="K725">
        <v>23.8</v>
      </c>
    </row>
    <row r="726" spans="1:11">
      <c r="A726" s="1">
        <v>45845</v>
      </c>
      <c r="B726" s="10">
        <v>0.41666666666666669</v>
      </c>
      <c r="D726" t="s">
        <v>31</v>
      </c>
      <c r="E726">
        <v>13.93</v>
      </c>
      <c r="F726">
        <v>13.08</v>
      </c>
      <c r="G726">
        <v>11.51</v>
      </c>
      <c r="H726" s="11">
        <f t="shared" si="45"/>
        <v>12.839999999999998</v>
      </c>
      <c r="I726">
        <f t="shared" si="47"/>
        <v>41.7</v>
      </c>
      <c r="J726">
        <v>1</v>
      </c>
      <c r="K726">
        <v>41.7</v>
      </c>
    </row>
    <row r="727" spans="1:11">
      <c r="A727" s="1">
        <v>45844</v>
      </c>
      <c r="B727" s="10">
        <v>0.375</v>
      </c>
      <c r="D727" t="s">
        <v>61</v>
      </c>
      <c r="E727" s="11">
        <v>3.1</v>
      </c>
      <c r="F727" s="11">
        <v>3.6</v>
      </c>
      <c r="G727">
        <v>3.19</v>
      </c>
      <c r="H727" s="11">
        <f t="shared" si="45"/>
        <v>3.2966666666666669</v>
      </c>
      <c r="I727">
        <f t="shared" si="47"/>
        <v>53.7</v>
      </c>
      <c r="J727">
        <v>1</v>
      </c>
      <c r="K727">
        <v>53.7</v>
      </c>
    </row>
    <row r="728" spans="1:11">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c r="A729" s="1">
        <v>45846</v>
      </c>
      <c r="B729" s="10">
        <v>0.43402777777777779</v>
      </c>
      <c r="D729" t="s">
        <v>16</v>
      </c>
      <c r="E729">
        <v>17.64</v>
      </c>
      <c r="F729">
        <v>19.100000000000001</v>
      </c>
      <c r="G729">
        <v>19.899999999999999</v>
      </c>
      <c r="H729" s="11">
        <f t="shared" si="45"/>
        <v>18.88</v>
      </c>
      <c r="I729">
        <f t="shared" si="47"/>
        <v>816.4</v>
      </c>
      <c r="J729">
        <v>1</v>
      </c>
      <c r="K729">
        <v>816.4</v>
      </c>
    </row>
    <row r="730" spans="1:11">
      <c r="A730" s="1">
        <v>45846</v>
      </c>
      <c r="B730" s="10">
        <v>0.46527777777777779</v>
      </c>
      <c r="D730" t="s">
        <v>19</v>
      </c>
      <c r="E730">
        <v>22.3</v>
      </c>
      <c r="F730">
        <v>21.2</v>
      </c>
      <c r="G730">
        <v>23.6</v>
      </c>
      <c r="H730" s="11">
        <f t="shared" si="45"/>
        <v>22.366666666666664</v>
      </c>
      <c r="I730">
        <f t="shared" si="47"/>
        <v>488.4</v>
      </c>
      <c r="J730">
        <v>1</v>
      </c>
      <c r="K730">
        <v>488.4</v>
      </c>
    </row>
    <row r="731" spans="1:11">
      <c r="A731" s="1">
        <v>45846</v>
      </c>
      <c r="B731" s="10">
        <v>0.49652777777777779</v>
      </c>
      <c r="D731" t="s">
        <v>23</v>
      </c>
      <c r="E731" s="11">
        <v>5.4</v>
      </c>
      <c r="F731">
        <v>5.54</v>
      </c>
      <c r="G731">
        <v>4.79</v>
      </c>
      <c r="H731" s="11">
        <f t="shared" si="45"/>
        <v>5.2433333333333332</v>
      </c>
      <c r="I731">
        <f t="shared" si="47"/>
        <v>129.1</v>
      </c>
      <c r="J731">
        <v>1</v>
      </c>
      <c r="K731">
        <v>129.1</v>
      </c>
    </row>
    <row r="732" spans="1:11">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c r="A733" s="1">
        <v>45852</v>
      </c>
      <c r="B733" s="10">
        <v>0.43541666666666667</v>
      </c>
      <c r="D733" t="s">
        <v>64</v>
      </c>
      <c r="E733">
        <v>2.87</v>
      </c>
      <c r="F733">
        <v>2.59</v>
      </c>
      <c r="G733">
        <v>2.41</v>
      </c>
      <c r="H733" s="11">
        <f t="shared" si="45"/>
        <v>2.6233333333333335</v>
      </c>
      <c r="I733">
        <f t="shared" si="47"/>
        <v>2419.6</v>
      </c>
      <c r="J733">
        <v>1</v>
      </c>
      <c r="K733">
        <v>2419.6</v>
      </c>
    </row>
    <row r="734" spans="1:11">
      <c r="A734" s="1">
        <v>45852</v>
      </c>
      <c r="B734" s="10">
        <v>0.3347222222222222</v>
      </c>
      <c r="D734" t="s">
        <v>18</v>
      </c>
      <c r="E734">
        <v>11.24</v>
      </c>
      <c r="F734">
        <v>10.38</v>
      </c>
      <c r="G734">
        <v>11.49</v>
      </c>
      <c r="H734" s="11">
        <f t="shared" si="45"/>
        <v>11.036666666666667</v>
      </c>
      <c r="I734">
        <f t="shared" si="47"/>
        <v>39.299999999999997</v>
      </c>
      <c r="J734">
        <v>1</v>
      </c>
      <c r="K734">
        <v>39.299999999999997</v>
      </c>
    </row>
    <row r="735" spans="1:11">
      <c r="A735" s="1">
        <v>45852</v>
      </c>
      <c r="B735" s="10">
        <v>0.37291666666666667</v>
      </c>
      <c r="D735" t="s">
        <v>16</v>
      </c>
      <c r="E735">
        <v>9.99</v>
      </c>
      <c r="F735">
        <v>13.64</v>
      </c>
      <c r="G735">
        <v>14.02</v>
      </c>
      <c r="H735" s="11">
        <f t="shared" si="45"/>
        <v>12.550000000000002</v>
      </c>
      <c r="I735">
        <f t="shared" si="47"/>
        <v>66.3</v>
      </c>
      <c r="J735">
        <v>1</v>
      </c>
      <c r="K735">
        <v>66.3</v>
      </c>
    </row>
    <row r="736" spans="1:11">
      <c r="A736" s="1">
        <v>45852</v>
      </c>
      <c r="B736" s="10">
        <v>0.39791666666666664</v>
      </c>
      <c r="D736" t="s">
        <v>33</v>
      </c>
      <c r="E736" s="11">
        <v>3.2</v>
      </c>
      <c r="F736">
        <v>3.23</v>
      </c>
      <c r="G736">
        <v>4.2699999999999996</v>
      </c>
      <c r="H736" s="11">
        <f t="shared" si="45"/>
        <v>3.5666666666666664</v>
      </c>
      <c r="I736">
        <f t="shared" si="47"/>
        <v>238.2</v>
      </c>
      <c r="J736">
        <v>1</v>
      </c>
      <c r="K736">
        <v>238.2</v>
      </c>
    </row>
    <row r="737" spans="1:11">
      <c r="A737" s="1">
        <v>45852</v>
      </c>
      <c r="B737" s="10">
        <v>0.40972222222222221</v>
      </c>
      <c r="D737" t="s">
        <v>22</v>
      </c>
      <c r="E737">
        <v>2.0499999999999998</v>
      </c>
      <c r="F737">
        <v>1.65</v>
      </c>
      <c r="G737">
        <v>1.66</v>
      </c>
      <c r="H737" s="11">
        <f t="shared" si="45"/>
        <v>1.7866666666666664</v>
      </c>
      <c r="I737">
        <f t="shared" si="47"/>
        <v>344.8</v>
      </c>
      <c r="J737">
        <v>1</v>
      </c>
      <c r="K737">
        <v>344.8</v>
      </c>
    </row>
    <row r="738" spans="1:11">
      <c r="A738" s="1">
        <v>45852</v>
      </c>
      <c r="B738" s="10">
        <v>0.45416666666666666</v>
      </c>
      <c r="D738" t="s">
        <v>61</v>
      </c>
      <c r="E738">
        <v>5.81</v>
      </c>
      <c r="F738">
        <v>5.94</v>
      </c>
      <c r="G738">
        <v>6.28</v>
      </c>
      <c r="H738" s="11">
        <f t="shared" si="45"/>
        <v>6.0100000000000007</v>
      </c>
      <c r="I738">
        <f t="shared" si="47"/>
        <v>53.8</v>
      </c>
      <c r="J738">
        <v>1</v>
      </c>
      <c r="K738">
        <v>53.8</v>
      </c>
    </row>
    <row r="739" spans="1:11">
      <c r="A739" s="1">
        <v>45851</v>
      </c>
      <c r="B739" s="10">
        <v>0.55555555555555558</v>
      </c>
      <c r="D739" t="s">
        <v>38</v>
      </c>
      <c r="E739">
        <v>6.61</v>
      </c>
      <c r="F739">
        <v>7.76</v>
      </c>
      <c r="G739">
        <v>8.57</v>
      </c>
      <c r="H739" s="11">
        <f t="shared" si="45"/>
        <v>7.6466666666666674</v>
      </c>
      <c r="I739">
        <f t="shared" si="47"/>
        <v>30.1</v>
      </c>
      <c r="J739">
        <v>1</v>
      </c>
      <c r="K739">
        <v>30.1</v>
      </c>
    </row>
    <row r="740" spans="1:11">
      <c r="A740" s="1">
        <v>45852</v>
      </c>
      <c r="B740" s="10">
        <v>0.3576388888888889</v>
      </c>
      <c r="D740" t="s">
        <v>24</v>
      </c>
      <c r="E740">
        <v>6.47</v>
      </c>
      <c r="F740">
        <v>6.29</v>
      </c>
      <c r="G740">
        <v>5.98</v>
      </c>
      <c r="H740" s="11">
        <f t="shared" si="45"/>
        <v>6.246666666666667</v>
      </c>
      <c r="I740" s="8" t="s">
        <v>49</v>
      </c>
      <c r="J740">
        <v>1</v>
      </c>
      <c r="K740" s="8" t="s">
        <v>49</v>
      </c>
    </row>
    <row r="741" spans="1:11">
      <c r="A741" s="1">
        <v>45852</v>
      </c>
      <c r="B741" s="10">
        <v>0.42986111111111114</v>
      </c>
      <c r="D741" t="s">
        <v>23</v>
      </c>
      <c r="E741">
        <v>5.68</v>
      </c>
      <c r="F741">
        <v>6.91</v>
      </c>
      <c r="G741">
        <v>7.47</v>
      </c>
      <c r="H741" s="11">
        <f t="shared" si="45"/>
        <v>6.6866666666666665</v>
      </c>
      <c r="I741">
        <f t="shared" si="47"/>
        <v>517.20000000000005</v>
      </c>
      <c r="J741">
        <v>1</v>
      </c>
      <c r="K741">
        <v>517.20000000000005</v>
      </c>
    </row>
    <row r="742" spans="1:11">
      <c r="A742" s="1">
        <v>45852</v>
      </c>
      <c r="B742" s="10">
        <v>0.50347222222222221</v>
      </c>
      <c r="D742" t="s">
        <v>26</v>
      </c>
      <c r="E742">
        <v>1.08</v>
      </c>
      <c r="F742">
        <v>0.88</v>
      </c>
      <c r="G742">
        <v>1.0900000000000001</v>
      </c>
      <c r="H742" s="11">
        <f t="shared" si="45"/>
        <v>1.0166666666666666</v>
      </c>
      <c r="I742">
        <f t="shared" si="47"/>
        <v>178.2</v>
      </c>
      <c r="J742">
        <v>1</v>
      </c>
      <c r="K742">
        <v>178.2</v>
      </c>
    </row>
    <row r="743" spans="1:11">
      <c r="A743" s="1">
        <v>45852</v>
      </c>
      <c r="B743" s="10">
        <v>0.43611111111111112</v>
      </c>
      <c r="D743" t="s">
        <v>17</v>
      </c>
      <c r="E743">
        <v>8.7899999999999991</v>
      </c>
      <c r="F743">
        <v>8.01</v>
      </c>
      <c r="G743">
        <v>8.26</v>
      </c>
      <c r="H743" s="11">
        <f t="shared" si="45"/>
        <v>8.3533333333333317</v>
      </c>
      <c r="I743">
        <f t="shared" si="47"/>
        <v>101.9</v>
      </c>
      <c r="J743">
        <v>1</v>
      </c>
      <c r="K743">
        <v>101.9</v>
      </c>
    </row>
    <row r="744" spans="1:11">
      <c r="A744" s="1">
        <v>45852</v>
      </c>
      <c r="B744" s="10">
        <v>0.50694444444444442</v>
      </c>
      <c r="D744" t="s">
        <v>19</v>
      </c>
      <c r="E744">
        <v>8.64</v>
      </c>
      <c r="F744">
        <v>9.08</v>
      </c>
      <c r="G744" s="11">
        <v>7.7</v>
      </c>
      <c r="H744" s="11">
        <f t="shared" si="45"/>
        <v>8.4733333333333327</v>
      </c>
      <c r="I744">
        <f t="shared" si="47"/>
        <v>17.100000000000001</v>
      </c>
      <c r="J744">
        <v>1</v>
      </c>
      <c r="K744">
        <v>17.100000000000001</v>
      </c>
    </row>
    <row r="745" spans="1:11">
      <c r="A745" s="1">
        <v>45852</v>
      </c>
      <c r="B745" s="10">
        <v>0.52083333333333337</v>
      </c>
      <c r="D745" t="s">
        <v>21</v>
      </c>
      <c r="E745">
        <v>3.17</v>
      </c>
      <c r="F745" s="11">
        <v>3.8</v>
      </c>
      <c r="G745">
        <v>4.76</v>
      </c>
      <c r="H745" s="11">
        <f t="shared" si="45"/>
        <v>3.91</v>
      </c>
      <c r="I745">
        <f t="shared" si="47"/>
        <v>235.9</v>
      </c>
      <c r="J745">
        <v>1</v>
      </c>
      <c r="K745">
        <v>235.9</v>
      </c>
    </row>
    <row r="746" spans="1:11">
      <c r="A746" s="1">
        <v>45852</v>
      </c>
      <c r="B746" s="10">
        <v>0.76736111111111116</v>
      </c>
      <c r="D746" t="s">
        <v>34</v>
      </c>
      <c r="E746" s="11">
        <v>5.6</v>
      </c>
      <c r="F746">
        <v>4.1900000000000004</v>
      </c>
      <c r="G746">
        <v>5.64</v>
      </c>
      <c r="H746" s="11">
        <f t="shared" si="45"/>
        <v>5.1433333333333335</v>
      </c>
      <c r="I746">
        <f t="shared" si="47"/>
        <v>1046.2</v>
      </c>
      <c r="J746">
        <v>1</v>
      </c>
      <c r="K746">
        <v>1046.2</v>
      </c>
    </row>
    <row r="747" spans="1:11">
      <c r="A747" s="1">
        <v>45852</v>
      </c>
      <c r="B747" s="10">
        <v>0.57986111111111116</v>
      </c>
      <c r="D747" t="s">
        <v>28</v>
      </c>
      <c r="E747">
        <v>5.08</v>
      </c>
      <c r="F747">
        <v>8.49</v>
      </c>
      <c r="G747">
        <v>9.06</v>
      </c>
      <c r="H747" s="11">
        <f t="shared" si="45"/>
        <v>7.5433333333333339</v>
      </c>
      <c r="I747">
        <f t="shared" si="47"/>
        <v>24.8</v>
      </c>
      <c r="J747">
        <v>1</v>
      </c>
      <c r="K747">
        <v>24.8</v>
      </c>
    </row>
    <row r="748" spans="1:11">
      <c r="A748" s="1">
        <v>45853</v>
      </c>
      <c r="B748" s="10">
        <v>0.51597222222222228</v>
      </c>
      <c r="D748" t="s">
        <v>31</v>
      </c>
      <c r="E748">
        <v>21.7</v>
      </c>
      <c r="F748">
        <v>18.8</v>
      </c>
      <c r="G748" s="20">
        <v>26</v>
      </c>
      <c r="H748" s="11">
        <f t="shared" si="45"/>
        <v>22.166666666666668</v>
      </c>
      <c r="I748">
        <f t="shared" si="47"/>
        <v>285</v>
      </c>
      <c r="J748">
        <v>2</v>
      </c>
      <c r="K748">
        <v>142.5</v>
      </c>
    </row>
    <row r="749" spans="1:11">
      <c r="A749" s="1">
        <v>45854</v>
      </c>
      <c r="B749" s="10">
        <v>0.60416666666666663</v>
      </c>
      <c r="D749" t="s">
        <v>14</v>
      </c>
      <c r="E749" s="20">
        <v>11</v>
      </c>
      <c r="F749">
        <v>10.4</v>
      </c>
      <c r="G749">
        <v>10.199999999999999</v>
      </c>
      <c r="H749" s="11">
        <f t="shared" si="45"/>
        <v>10.533333333333333</v>
      </c>
      <c r="I749">
        <f t="shared" si="47"/>
        <v>16.399999999999999</v>
      </c>
      <c r="J749">
        <v>1</v>
      </c>
      <c r="K749">
        <v>16.399999999999999</v>
      </c>
    </row>
    <row r="750" spans="1:11">
      <c r="A750" s="1">
        <v>44398</v>
      </c>
      <c r="B750" s="10">
        <v>0.3527777777777778</v>
      </c>
      <c r="D750" t="s">
        <v>16</v>
      </c>
      <c r="E750">
        <v>30.5</v>
      </c>
      <c r="F750">
        <v>33.799999999999997</v>
      </c>
      <c r="G750">
        <v>32.4</v>
      </c>
      <c r="H750" s="11">
        <f t="shared" si="45"/>
        <v>32.233333333333327</v>
      </c>
      <c r="I750">
        <f t="shared" si="47"/>
        <v>816.4</v>
      </c>
      <c r="J750">
        <v>1</v>
      </c>
      <c r="K750">
        <v>816.4</v>
      </c>
    </row>
    <row r="751" spans="1:11">
      <c r="A751" s="1">
        <v>45859</v>
      </c>
      <c r="B751" s="10">
        <v>0.375</v>
      </c>
      <c r="D751" t="s">
        <v>61</v>
      </c>
      <c r="E751">
        <v>9.0500000000000007</v>
      </c>
      <c r="F751">
        <v>7.65</v>
      </c>
      <c r="G751">
        <v>8.48</v>
      </c>
      <c r="H751" s="11">
        <f t="shared" ref="H751:H806" si="48">+AVERAGE(E751:G751,Q751)</f>
        <v>8.3933333333333344</v>
      </c>
      <c r="I751">
        <f t="shared" si="47"/>
        <v>209.8</v>
      </c>
      <c r="J751">
        <v>1</v>
      </c>
      <c r="K751">
        <v>209.8</v>
      </c>
    </row>
    <row r="752" spans="1:11">
      <c r="A752" s="1">
        <v>45858</v>
      </c>
      <c r="B752" s="10">
        <v>0.48055555555555557</v>
      </c>
      <c r="D752" t="s">
        <v>19</v>
      </c>
      <c r="E752">
        <v>67.7</v>
      </c>
      <c r="F752">
        <v>65.8</v>
      </c>
      <c r="G752">
        <v>70.2</v>
      </c>
      <c r="H752" s="11">
        <f t="shared" si="48"/>
        <v>67.899999999999991</v>
      </c>
      <c r="I752">
        <f t="shared" si="47"/>
        <v>1163.5999999999999</v>
      </c>
      <c r="J752">
        <v>4</v>
      </c>
      <c r="K752">
        <v>290.89999999999998</v>
      </c>
    </row>
    <row r="753" spans="1:15">
      <c r="A753" s="1">
        <v>45859</v>
      </c>
      <c r="B753" s="10">
        <v>0.375</v>
      </c>
      <c r="D753" t="s">
        <v>22</v>
      </c>
      <c r="E753">
        <v>3.01</v>
      </c>
      <c r="F753">
        <v>3.52</v>
      </c>
      <c r="G753" s="11">
        <v>2.9</v>
      </c>
      <c r="H753" s="11">
        <f t="shared" si="48"/>
        <v>3.1433333333333331</v>
      </c>
      <c r="I753">
        <f t="shared" si="47"/>
        <v>344.8</v>
      </c>
      <c r="J753">
        <v>1</v>
      </c>
      <c r="K753">
        <v>344.8</v>
      </c>
    </row>
    <row r="754" spans="1:15">
      <c r="A754" s="1">
        <v>45859</v>
      </c>
      <c r="B754" s="10">
        <v>0.40277777777777779</v>
      </c>
      <c r="D754" t="s">
        <v>17</v>
      </c>
      <c r="E754" s="11">
        <v>14.4</v>
      </c>
      <c r="F754">
        <v>12.79</v>
      </c>
      <c r="G754">
        <v>14.73</v>
      </c>
      <c r="H754" s="11">
        <f t="shared" si="48"/>
        <v>13.973333333333334</v>
      </c>
      <c r="I754">
        <f t="shared" si="47"/>
        <v>461.1</v>
      </c>
      <c r="J754">
        <v>1</v>
      </c>
      <c r="K754">
        <v>461.1</v>
      </c>
    </row>
    <row r="755" spans="1:15">
      <c r="A755" s="1">
        <v>45859</v>
      </c>
      <c r="B755" s="10">
        <v>0.39583333333333331</v>
      </c>
      <c r="D755" t="s">
        <v>24</v>
      </c>
      <c r="E755">
        <v>5.82</v>
      </c>
      <c r="F755">
        <v>6.39</v>
      </c>
      <c r="G755">
        <v>5.77</v>
      </c>
      <c r="H755" s="11">
        <f t="shared" si="48"/>
        <v>5.9933333333333332</v>
      </c>
      <c r="I755" s="20">
        <f t="shared" si="47"/>
        <v>340.45454545454544</v>
      </c>
      <c r="J755">
        <f>100/66</f>
        <v>1.5151515151515151</v>
      </c>
      <c r="K755">
        <v>224.7</v>
      </c>
    </row>
    <row r="756" spans="1:15">
      <c r="A756" s="1">
        <v>45859</v>
      </c>
      <c r="B756" s="10">
        <v>0.40138888888888891</v>
      </c>
      <c r="D756" t="s">
        <v>33</v>
      </c>
      <c r="E756">
        <v>4.58</v>
      </c>
      <c r="F756">
        <v>5.01</v>
      </c>
      <c r="G756">
        <v>4.4800000000000004</v>
      </c>
      <c r="H756" s="11">
        <f t="shared" si="48"/>
        <v>4.6900000000000004</v>
      </c>
      <c r="I756">
        <f t="shared" si="47"/>
        <v>461.1</v>
      </c>
      <c r="J756">
        <v>1</v>
      </c>
      <c r="K756">
        <v>461.1</v>
      </c>
    </row>
    <row r="757" spans="1:15">
      <c r="A757" s="1">
        <v>45859</v>
      </c>
      <c r="B757" s="10">
        <v>0.43055555555555558</v>
      </c>
      <c r="D757" t="s">
        <v>64</v>
      </c>
      <c r="E757" s="11">
        <v>4</v>
      </c>
      <c r="F757">
        <v>3.12</v>
      </c>
      <c r="G757">
        <v>3.36</v>
      </c>
      <c r="H757" s="11">
        <f t="shared" si="48"/>
        <v>3.4933333333333336</v>
      </c>
      <c r="I757">
        <f t="shared" si="47"/>
        <v>488.4</v>
      </c>
      <c r="J757">
        <v>1</v>
      </c>
      <c r="K757">
        <v>488.4</v>
      </c>
    </row>
    <row r="758" spans="1:15">
      <c r="A758" s="1">
        <v>45859</v>
      </c>
      <c r="B758" s="10">
        <v>0.43888888888888888</v>
      </c>
      <c r="D758" t="s">
        <v>18</v>
      </c>
      <c r="E758" s="20">
        <v>33</v>
      </c>
      <c r="F758">
        <v>32.6</v>
      </c>
      <c r="G758">
        <v>29.7</v>
      </c>
      <c r="H758" s="11">
        <f t="shared" si="48"/>
        <v>31.766666666666666</v>
      </c>
      <c r="I758">
        <f t="shared" si="47"/>
        <v>727</v>
      </c>
      <c r="J758">
        <v>1</v>
      </c>
      <c r="K758" s="20">
        <v>727</v>
      </c>
    </row>
    <row r="759" spans="1:15">
      <c r="A759" s="1">
        <v>45859</v>
      </c>
      <c r="B759" s="10">
        <v>0.4826388888888889</v>
      </c>
      <c r="D759" t="s">
        <v>26</v>
      </c>
      <c r="E759">
        <v>1.24</v>
      </c>
      <c r="F759">
        <v>0.99</v>
      </c>
      <c r="G759">
        <v>1.18</v>
      </c>
      <c r="H759" s="11">
        <f t="shared" si="48"/>
        <v>1.1366666666666667</v>
      </c>
      <c r="I759">
        <f t="shared" si="47"/>
        <v>117.8</v>
      </c>
      <c r="J759">
        <v>1</v>
      </c>
      <c r="K759">
        <v>117.8</v>
      </c>
    </row>
    <row r="760" spans="1:15">
      <c r="A760" s="1">
        <v>45858</v>
      </c>
      <c r="B760" s="10">
        <v>0.48888888888888887</v>
      </c>
      <c r="D760" t="s">
        <v>38</v>
      </c>
      <c r="E760">
        <v>19.600000000000001</v>
      </c>
      <c r="F760">
        <v>18.899999999999999</v>
      </c>
      <c r="G760">
        <v>20.399999999999999</v>
      </c>
      <c r="H760" s="11">
        <f t="shared" si="48"/>
        <v>19.633333333333333</v>
      </c>
      <c r="I760">
        <f t="shared" si="47"/>
        <v>186</v>
      </c>
      <c r="J760">
        <v>1</v>
      </c>
      <c r="K760" s="20">
        <v>186</v>
      </c>
    </row>
    <row r="761" spans="1:15">
      <c r="A761" s="1">
        <v>45859</v>
      </c>
      <c r="B761" s="10">
        <v>0.51180555555555551</v>
      </c>
      <c r="D761" t="s">
        <v>21</v>
      </c>
      <c r="E761">
        <v>3.04</v>
      </c>
      <c r="F761">
        <v>2.69</v>
      </c>
      <c r="G761" s="11">
        <v>2.6</v>
      </c>
      <c r="H761" s="11">
        <f t="shared" si="48"/>
        <v>2.7766666666666668</v>
      </c>
      <c r="I761">
        <f t="shared" si="47"/>
        <v>75.2</v>
      </c>
      <c r="J761">
        <v>1</v>
      </c>
      <c r="K761">
        <v>75.2</v>
      </c>
    </row>
    <row r="762" spans="1:15">
      <c r="A762" s="1">
        <v>45859</v>
      </c>
      <c r="B762" s="10">
        <v>0.51736111111111116</v>
      </c>
      <c r="D762" t="s">
        <v>23</v>
      </c>
      <c r="E762">
        <v>4.8899999999999997</v>
      </c>
      <c r="F762">
        <v>4.78</v>
      </c>
      <c r="G762">
        <v>5.0199999999999996</v>
      </c>
      <c r="H762" s="11">
        <f t="shared" si="48"/>
        <v>4.8966666666666665</v>
      </c>
      <c r="I762">
        <f t="shared" si="47"/>
        <v>151</v>
      </c>
      <c r="J762">
        <v>1</v>
      </c>
      <c r="K762" s="20">
        <v>151</v>
      </c>
    </row>
    <row r="763" spans="1:15">
      <c r="A763" s="1">
        <v>45859</v>
      </c>
      <c r="B763" s="10">
        <v>0.50208333333333333</v>
      </c>
      <c r="D763" t="s">
        <v>28</v>
      </c>
      <c r="E763">
        <v>5.83</v>
      </c>
      <c r="F763">
        <v>8.9700000000000006</v>
      </c>
      <c r="G763">
        <v>11.35</v>
      </c>
      <c r="H763" s="11">
        <f t="shared" si="48"/>
        <v>8.7166666666666668</v>
      </c>
      <c r="I763">
        <f t="shared" si="47"/>
        <v>387.3</v>
      </c>
      <c r="J763">
        <v>1</v>
      </c>
      <c r="K763">
        <v>387.3</v>
      </c>
    </row>
    <row r="764" spans="1:15">
      <c r="A764" s="1">
        <v>45859</v>
      </c>
      <c r="B764" s="10">
        <v>0.76666666666666672</v>
      </c>
      <c r="D764" t="s">
        <v>34</v>
      </c>
      <c r="E764">
        <v>9.23</v>
      </c>
      <c r="F764">
        <v>9.8800000000000008</v>
      </c>
      <c r="G764">
        <v>9.93</v>
      </c>
      <c r="H764" s="11">
        <f t="shared" si="48"/>
        <v>9.68</v>
      </c>
      <c r="I764">
        <f t="shared" si="47"/>
        <v>613.1</v>
      </c>
      <c r="J764">
        <v>1</v>
      </c>
      <c r="K764" s="20">
        <v>613.1</v>
      </c>
    </row>
    <row r="765" spans="1:15">
      <c r="A765" s="1">
        <v>45866</v>
      </c>
      <c r="B765" s="10">
        <v>0.3888888888888889</v>
      </c>
      <c r="D765" t="s">
        <v>22</v>
      </c>
      <c r="E765">
        <v>1.61</v>
      </c>
      <c r="F765">
        <v>1.35</v>
      </c>
      <c r="G765">
        <v>1.62</v>
      </c>
      <c r="H765" s="11">
        <f t="shared" si="48"/>
        <v>1.5266666666666666</v>
      </c>
      <c r="I765">
        <f t="shared" si="47"/>
        <v>139.6</v>
      </c>
      <c r="J765">
        <v>1</v>
      </c>
      <c r="K765">
        <v>139.6</v>
      </c>
    </row>
    <row r="766" spans="1:15">
      <c r="A766" s="1">
        <v>45866</v>
      </c>
      <c r="B766" s="10">
        <v>0.39583333333333331</v>
      </c>
      <c r="D766" t="s">
        <v>61</v>
      </c>
      <c r="E766">
        <v>7.84</v>
      </c>
      <c r="F766" s="11">
        <v>7.6</v>
      </c>
      <c r="G766">
        <v>8.48</v>
      </c>
      <c r="H766" s="11">
        <f t="shared" si="48"/>
        <v>7.9733333333333336</v>
      </c>
      <c r="I766">
        <f t="shared" si="47"/>
        <v>146.69999999999999</v>
      </c>
      <c r="J766">
        <v>1</v>
      </c>
      <c r="K766" s="20">
        <v>146.69999999999999</v>
      </c>
    </row>
    <row r="767" spans="1:15">
      <c r="A767" s="1">
        <v>45866</v>
      </c>
      <c r="B767" s="10">
        <v>0.43263888888888891</v>
      </c>
      <c r="D767" t="s">
        <v>33</v>
      </c>
      <c r="E767">
        <v>3.08</v>
      </c>
      <c r="F767">
        <v>2.83</v>
      </c>
      <c r="G767">
        <v>3.11</v>
      </c>
      <c r="H767" s="11">
        <f t="shared" si="48"/>
        <v>3.0066666666666664</v>
      </c>
      <c r="I767">
        <f t="shared" si="47"/>
        <v>328.2</v>
      </c>
      <c r="J767">
        <v>1</v>
      </c>
      <c r="K767">
        <v>328.2</v>
      </c>
    </row>
    <row r="768" spans="1:15">
      <c r="A768" s="1">
        <v>45866</v>
      </c>
      <c r="B768" s="10">
        <v>0.40416666666666667</v>
      </c>
      <c r="D768" t="s">
        <v>31</v>
      </c>
      <c r="E768">
        <v>22.4</v>
      </c>
      <c r="F768">
        <v>30.1</v>
      </c>
      <c r="G768">
        <v>29.5</v>
      </c>
      <c r="H768" s="11">
        <f>+AVERAGE(E768:G768,O768)</f>
        <v>27.524999999999999</v>
      </c>
      <c r="I768">
        <f t="shared" si="47"/>
        <v>25.6</v>
      </c>
      <c r="J768">
        <v>1</v>
      </c>
      <c r="K768" s="20">
        <v>25.6</v>
      </c>
      <c r="O768">
        <v>28.1</v>
      </c>
    </row>
    <row r="769" spans="1:11">
      <c r="A769" s="1">
        <v>45866</v>
      </c>
      <c r="B769" s="10">
        <v>0.34513888888888888</v>
      </c>
      <c r="D769" t="s">
        <v>16</v>
      </c>
      <c r="E769">
        <v>18.8</v>
      </c>
      <c r="F769">
        <v>20.100000000000001</v>
      </c>
      <c r="G769">
        <v>20.5</v>
      </c>
      <c r="H769" s="11">
        <f t="shared" si="48"/>
        <v>19.8</v>
      </c>
      <c r="I769">
        <f t="shared" ref="I769:I822" si="49">J769*K769</f>
        <v>137.4</v>
      </c>
      <c r="J769">
        <v>1</v>
      </c>
      <c r="K769">
        <v>137.4</v>
      </c>
    </row>
    <row r="770" spans="1:11">
      <c r="A770" s="1">
        <v>45866</v>
      </c>
      <c r="B770" s="10">
        <v>0.3527777777777778</v>
      </c>
      <c r="D770" t="s">
        <v>17</v>
      </c>
      <c r="E770">
        <v>9.52</v>
      </c>
      <c r="F770">
        <v>9.48</v>
      </c>
      <c r="G770">
        <v>9.06</v>
      </c>
      <c r="H770" s="11">
        <f t="shared" si="48"/>
        <v>9.3533333333333335</v>
      </c>
      <c r="I770">
        <f t="shared" si="49"/>
        <v>161.6</v>
      </c>
      <c r="J770">
        <v>1</v>
      </c>
      <c r="K770" s="20">
        <v>161.6</v>
      </c>
    </row>
    <row r="771" spans="1:11">
      <c r="A771" s="1">
        <v>45866</v>
      </c>
      <c r="B771" s="10">
        <v>0.4236111111111111</v>
      </c>
      <c r="D771" t="s">
        <v>64</v>
      </c>
      <c r="E771">
        <v>1.58</v>
      </c>
      <c r="F771" s="11">
        <v>1.4</v>
      </c>
      <c r="G771">
        <v>1.44</v>
      </c>
      <c r="H771" s="11">
        <f t="shared" si="48"/>
        <v>1.4733333333333334</v>
      </c>
      <c r="I771">
        <f t="shared" si="49"/>
        <v>488.4</v>
      </c>
      <c r="J771">
        <v>1</v>
      </c>
      <c r="K771">
        <v>488.4</v>
      </c>
    </row>
    <row r="772" spans="1:11">
      <c r="A772" s="1">
        <v>45866</v>
      </c>
      <c r="B772" s="10">
        <v>0.34722222222222221</v>
      </c>
      <c r="D772" t="s">
        <v>24</v>
      </c>
      <c r="E772">
        <v>4.82</v>
      </c>
      <c r="F772" s="11">
        <v>5.8</v>
      </c>
      <c r="G772">
        <v>5.47</v>
      </c>
      <c r="H772" s="11">
        <f t="shared" si="48"/>
        <v>5.3633333333333333</v>
      </c>
      <c r="I772">
        <f t="shared" si="49"/>
        <v>365.4</v>
      </c>
      <c r="J772">
        <v>1</v>
      </c>
      <c r="K772" s="20">
        <v>365.4</v>
      </c>
    </row>
    <row r="773" spans="1:11">
      <c r="A773" s="1">
        <v>45866</v>
      </c>
      <c r="B773" s="10">
        <v>0.46736111111111112</v>
      </c>
      <c r="D773" t="s">
        <v>18</v>
      </c>
      <c r="E773" s="11">
        <v>13.3</v>
      </c>
      <c r="F773">
        <v>11.76</v>
      </c>
      <c r="G773">
        <v>13.14</v>
      </c>
      <c r="H773" s="11">
        <f t="shared" si="48"/>
        <v>12.733333333333334</v>
      </c>
      <c r="I773">
        <f t="shared" si="49"/>
        <v>111.2</v>
      </c>
      <c r="J773">
        <v>1</v>
      </c>
      <c r="K773">
        <v>111.2</v>
      </c>
    </row>
    <row r="774" spans="1:11">
      <c r="A774" s="1">
        <v>45865</v>
      </c>
      <c r="B774" s="10">
        <v>0.56111111111111112</v>
      </c>
      <c r="D774" t="s">
        <v>38</v>
      </c>
      <c r="E774">
        <v>10.52</v>
      </c>
      <c r="F774" s="11">
        <v>12.6</v>
      </c>
      <c r="G774">
        <v>13.05</v>
      </c>
      <c r="H774" s="11">
        <f t="shared" si="48"/>
        <v>12.056666666666667</v>
      </c>
      <c r="I774">
        <f t="shared" si="49"/>
        <v>14.8</v>
      </c>
      <c r="J774">
        <v>1</v>
      </c>
      <c r="K774" s="20">
        <v>14.8</v>
      </c>
    </row>
    <row r="775" spans="1:11">
      <c r="A775" s="1">
        <v>45866</v>
      </c>
      <c r="B775" s="10">
        <v>0.5</v>
      </c>
      <c r="D775" t="s">
        <v>23</v>
      </c>
      <c r="E775">
        <v>4.5599999999999996</v>
      </c>
      <c r="F775">
        <v>4.49</v>
      </c>
      <c r="G775">
        <v>4.2300000000000004</v>
      </c>
      <c r="H775" s="11">
        <f t="shared" si="48"/>
        <v>4.4266666666666667</v>
      </c>
      <c r="I775">
        <f t="shared" si="49"/>
        <v>27.8</v>
      </c>
      <c r="J775">
        <v>1</v>
      </c>
      <c r="K775">
        <v>27.8</v>
      </c>
    </row>
    <row r="776" spans="1:11">
      <c r="A776" s="1">
        <v>45866</v>
      </c>
      <c r="B776" s="10">
        <v>0.53125</v>
      </c>
      <c r="D776" t="s">
        <v>19</v>
      </c>
      <c r="E776">
        <v>11.61</v>
      </c>
      <c r="F776">
        <v>11.64</v>
      </c>
      <c r="G776">
        <v>12.28</v>
      </c>
      <c r="H776" s="11">
        <f t="shared" si="48"/>
        <v>11.843333333333334</v>
      </c>
      <c r="I776">
        <f t="shared" si="49"/>
        <v>25</v>
      </c>
      <c r="J776">
        <v>1</v>
      </c>
      <c r="K776" s="20">
        <v>25</v>
      </c>
    </row>
    <row r="777" spans="1:11">
      <c r="A777" s="1">
        <v>45866</v>
      </c>
      <c r="B777" s="10">
        <v>0.53333333333333333</v>
      </c>
      <c r="D777" t="s">
        <v>28</v>
      </c>
      <c r="E777">
        <v>10.33</v>
      </c>
      <c r="F777">
        <v>10.64</v>
      </c>
      <c r="G777">
        <v>10.36</v>
      </c>
      <c r="H777" s="11">
        <f t="shared" si="48"/>
        <v>10.443333333333333</v>
      </c>
      <c r="I777">
        <f t="shared" si="49"/>
        <v>40.799999999999997</v>
      </c>
      <c r="J777">
        <v>1</v>
      </c>
      <c r="K777">
        <v>40.799999999999997</v>
      </c>
    </row>
    <row r="778" spans="1:11">
      <c r="A778" s="1">
        <v>45867</v>
      </c>
      <c r="B778" s="10">
        <v>0.55625000000000002</v>
      </c>
      <c r="D778" t="s">
        <v>21</v>
      </c>
      <c r="E778">
        <v>9.3000000000000007</v>
      </c>
      <c r="F778">
        <v>8.92</v>
      </c>
      <c r="G778">
        <v>9.3800000000000008</v>
      </c>
      <c r="H778" s="11">
        <f t="shared" si="48"/>
        <v>9.2000000000000011</v>
      </c>
      <c r="I778">
        <f t="shared" si="49"/>
        <v>31.1</v>
      </c>
      <c r="J778">
        <v>1</v>
      </c>
      <c r="K778" s="20">
        <v>31.1</v>
      </c>
    </row>
    <row r="779" spans="1:11">
      <c r="A779" s="1">
        <v>45873</v>
      </c>
      <c r="B779" s="10">
        <v>0.35069444444444442</v>
      </c>
      <c r="D779" t="s">
        <v>16</v>
      </c>
      <c r="E779">
        <v>15.5</v>
      </c>
      <c r="F779">
        <v>13.92</v>
      </c>
      <c r="G779">
        <v>12.62</v>
      </c>
      <c r="H779" s="11">
        <f t="shared" si="48"/>
        <v>14.013333333333334</v>
      </c>
      <c r="I779">
        <f t="shared" si="49"/>
        <v>1553.1</v>
      </c>
      <c r="J779">
        <v>1</v>
      </c>
      <c r="K779">
        <v>1553.1</v>
      </c>
    </row>
    <row r="780" spans="1:11">
      <c r="A780" s="1">
        <v>45873</v>
      </c>
      <c r="B780" s="10">
        <v>0.34027777777777779</v>
      </c>
      <c r="D780" t="s">
        <v>18</v>
      </c>
      <c r="E780">
        <v>13.92</v>
      </c>
      <c r="F780">
        <v>13.97</v>
      </c>
      <c r="G780">
        <v>13.67</v>
      </c>
      <c r="H780" s="11">
        <f t="shared" si="48"/>
        <v>13.853333333333333</v>
      </c>
      <c r="I780">
        <f t="shared" si="49"/>
        <v>82</v>
      </c>
      <c r="J780">
        <v>1</v>
      </c>
      <c r="K780" s="20">
        <v>82</v>
      </c>
    </row>
    <row r="781" spans="1:11">
      <c r="A781" s="1">
        <v>45873</v>
      </c>
      <c r="B781" s="10">
        <v>0.42083333333333334</v>
      </c>
      <c r="D781" t="s">
        <v>23</v>
      </c>
      <c r="E781">
        <v>5.75</v>
      </c>
      <c r="F781">
        <v>5.23</v>
      </c>
      <c r="G781">
        <v>5.25</v>
      </c>
      <c r="H781" s="11">
        <f t="shared" si="48"/>
        <v>5.41</v>
      </c>
      <c r="I781">
        <f>J781*K781</f>
        <v>82.3</v>
      </c>
      <c r="J781">
        <v>1</v>
      </c>
      <c r="K781">
        <v>82.3</v>
      </c>
    </row>
    <row r="782" spans="1:11">
      <c r="A782" s="1">
        <v>45873</v>
      </c>
      <c r="B782" s="10">
        <v>0.54097222222222219</v>
      </c>
      <c r="D782" t="s">
        <v>21</v>
      </c>
      <c r="E782">
        <v>1.92</v>
      </c>
      <c r="F782">
        <v>2.61</v>
      </c>
      <c r="G782">
        <v>1.9</v>
      </c>
      <c r="H782" s="11">
        <f t="shared" si="48"/>
        <v>2.1433333333333331</v>
      </c>
      <c r="I782">
        <f t="shared" si="49"/>
        <v>130.1</v>
      </c>
      <c r="J782">
        <v>1</v>
      </c>
      <c r="K782">
        <v>130.1</v>
      </c>
    </row>
    <row r="783" spans="1:11">
      <c r="A783" s="1">
        <v>45873</v>
      </c>
      <c r="B783" s="10">
        <v>0.375</v>
      </c>
      <c r="D783" t="s">
        <v>22</v>
      </c>
      <c r="E783">
        <v>1.1299999999999999</v>
      </c>
      <c r="F783">
        <v>1.21</v>
      </c>
      <c r="G783">
        <v>1.1299999999999999</v>
      </c>
      <c r="H783" s="11">
        <f t="shared" si="48"/>
        <v>1.1566666666666665</v>
      </c>
      <c r="I783">
        <f t="shared" si="49"/>
        <v>435.2</v>
      </c>
      <c r="J783">
        <v>1</v>
      </c>
      <c r="K783">
        <v>435.2</v>
      </c>
    </row>
    <row r="784" spans="1:11">
      <c r="A784" s="1">
        <v>45873</v>
      </c>
      <c r="B784" s="10">
        <v>0.37638888888888888</v>
      </c>
      <c r="D784" t="s">
        <v>17</v>
      </c>
      <c r="E784">
        <v>11.3</v>
      </c>
      <c r="F784">
        <v>11.17</v>
      </c>
      <c r="G784">
        <v>8.24</v>
      </c>
      <c r="H784" s="11">
        <f t="shared" si="48"/>
        <v>10.236666666666666</v>
      </c>
      <c r="I784">
        <f t="shared" si="49"/>
        <v>547.5</v>
      </c>
      <c r="J784">
        <v>1</v>
      </c>
      <c r="K784">
        <v>547.5</v>
      </c>
    </row>
    <row r="785" spans="1:11">
      <c r="A785" s="1">
        <v>45873</v>
      </c>
      <c r="B785" s="10">
        <v>0.39444444444444443</v>
      </c>
      <c r="D785" t="s">
        <v>33</v>
      </c>
      <c r="E785">
        <v>2.52</v>
      </c>
      <c r="F785">
        <v>2.33</v>
      </c>
      <c r="G785">
        <v>2.76</v>
      </c>
      <c r="H785" s="11">
        <f t="shared" si="48"/>
        <v>2.5366666666666666</v>
      </c>
      <c r="I785">
        <f t="shared" si="49"/>
        <v>238.2</v>
      </c>
      <c r="J785">
        <v>1</v>
      </c>
      <c r="K785">
        <v>238.2</v>
      </c>
    </row>
    <row r="786" spans="1:11">
      <c r="A786" s="1">
        <v>45872</v>
      </c>
      <c r="B786" s="10">
        <v>0.54236111111111107</v>
      </c>
      <c r="D786" t="s">
        <v>38</v>
      </c>
      <c r="E786">
        <v>4.88</v>
      </c>
      <c r="F786">
        <v>4.95</v>
      </c>
      <c r="G786">
        <v>4.9000000000000004</v>
      </c>
      <c r="H786" s="11">
        <f t="shared" si="48"/>
        <v>4.91</v>
      </c>
      <c r="I786">
        <f t="shared" si="49"/>
        <v>33.6</v>
      </c>
      <c r="J786">
        <v>1</v>
      </c>
      <c r="K786">
        <v>33.6</v>
      </c>
    </row>
    <row r="787" spans="1:11">
      <c r="A787" s="1">
        <v>45873</v>
      </c>
      <c r="B787" s="10">
        <v>0.3125</v>
      </c>
      <c r="D787" t="s">
        <v>61</v>
      </c>
      <c r="E787">
        <v>6.71</v>
      </c>
      <c r="F787">
        <v>6.21</v>
      </c>
      <c r="G787">
        <v>6.59</v>
      </c>
      <c r="H787" s="11">
        <f t="shared" si="48"/>
        <v>6.503333333333333</v>
      </c>
      <c r="I787">
        <f t="shared" si="49"/>
        <v>103.4</v>
      </c>
      <c r="J787">
        <v>1</v>
      </c>
      <c r="K787">
        <v>103.4</v>
      </c>
    </row>
    <row r="788" spans="1:11">
      <c r="A788" s="1">
        <v>45872</v>
      </c>
      <c r="B788" s="10">
        <v>0.4513888888888889</v>
      </c>
      <c r="D788" t="s">
        <v>19</v>
      </c>
      <c r="E788">
        <v>10.19</v>
      </c>
      <c r="F788">
        <v>11.37</v>
      </c>
      <c r="G788">
        <v>9.83</v>
      </c>
      <c r="H788" s="11">
        <f t="shared" si="48"/>
        <v>10.463333333333333</v>
      </c>
      <c r="I788">
        <f t="shared" si="49"/>
        <v>47.3</v>
      </c>
      <c r="J788">
        <v>1</v>
      </c>
      <c r="K788">
        <v>47.3</v>
      </c>
    </row>
    <row r="789" spans="1:11">
      <c r="A789" s="1">
        <v>45873</v>
      </c>
      <c r="B789" s="10">
        <v>0.4284722222222222</v>
      </c>
      <c r="D789" t="s">
        <v>64</v>
      </c>
      <c r="E789">
        <v>1.41</v>
      </c>
      <c r="F789">
        <v>1.52</v>
      </c>
      <c r="G789">
        <v>1.31</v>
      </c>
      <c r="H789" s="11">
        <f t="shared" si="48"/>
        <v>1.4133333333333333</v>
      </c>
      <c r="I789">
        <f t="shared" si="49"/>
        <v>770.1</v>
      </c>
      <c r="J789">
        <v>1</v>
      </c>
      <c r="K789">
        <v>770.1</v>
      </c>
    </row>
    <row r="790" spans="1:11">
      <c r="A790" s="1">
        <v>45873</v>
      </c>
      <c r="B790" s="10">
        <v>0.52777777777777779</v>
      </c>
      <c r="D790" t="s">
        <v>28</v>
      </c>
      <c r="E790">
        <v>11.07</v>
      </c>
      <c r="F790">
        <v>11.29</v>
      </c>
      <c r="G790">
        <v>12.29</v>
      </c>
      <c r="H790" s="11">
        <f t="shared" si="48"/>
        <v>11.549999999999999</v>
      </c>
      <c r="I790">
        <f t="shared" si="49"/>
        <v>40.200000000000003</v>
      </c>
      <c r="J790">
        <v>1</v>
      </c>
      <c r="K790">
        <v>40.200000000000003</v>
      </c>
    </row>
    <row r="791" spans="1:11">
      <c r="A791" s="1">
        <v>45873</v>
      </c>
      <c r="B791" s="10">
        <v>0.52430555555555558</v>
      </c>
      <c r="D791" t="s">
        <v>31</v>
      </c>
      <c r="E791">
        <v>11.92</v>
      </c>
      <c r="F791">
        <v>9.7899999999999991</v>
      </c>
      <c r="G791">
        <v>13.32</v>
      </c>
      <c r="H791" s="11">
        <f t="shared" si="48"/>
        <v>11.676666666666668</v>
      </c>
      <c r="I791">
        <f t="shared" si="49"/>
        <v>344.1</v>
      </c>
      <c r="J791">
        <v>1</v>
      </c>
      <c r="K791">
        <v>344.1</v>
      </c>
    </row>
    <row r="792" spans="1:11">
      <c r="A792" s="1">
        <v>45873</v>
      </c>
      <c r="B792" s="10">
        <v>0.77083333333333337</v>
      </c>
      <c r="D792" t="s">
        <v>34</v>
      </c>
      <c r="E792">
        <v>6.11</v>
      </c>
      <c r="F792">
        <v>5.03</v>
      </c>
      <c r="G792">
        <v>5.81</v>
      </c>
      <c r="H792" s="11">
        <f t="shared" si="48"/>
        <v>5.6499999999999995</v>
      </c>
      <c r="I792">
        <f t="shared" si="49"/>
        <v>387.3</v>
      </c>
      <c r="J792">
        <v>1</v>
      </c>
      <c r="K792">
        <v>387.3</v>
      </c>
    </row>
    <row r="793" spans="1:11">
      <c r="A793" s="1">
        <v>45874</v>
      </c>
      <c r="B793" s="10">
        <v>0.3611111111111111</v>
      </c>
      <c r="D793" t="s">
        <v>24</v>
      </c>
      <c r="E793">
        <v>4.6100000000000003</v>
      </c>
      <c r="F793">
        <v>4.1900000000000004</v>
      </c>
      <c r="G793">
        <v>4.7300000000000004</v>
      </c>
      <c r="H793" s="11">
        <f t="shared" si="48"/>
        <v>4.5100000000000007</v>
      </c>
      <c r="I793">
        <f t="shared" si="49"/>
        <v>98.5</v>
      </c>
      <c r="J793">
        <v>1</v>
      </c>
      <c r="K793">
        <v>98.5</v>
      </c>
    </row>
    <row r="794" spans="1:11">
      <c r="A794" s="1">
        <v>45880</v>
      </c>
      <c r="B794" s="10">
        <v>0.44374999999999998</v>
      </c>
      <c r="D794" t="s">
        <v>33</v>
      </c>
      <c r="E794" s="11">
        <v>2.6</v>
      </c>
      <c r="F794">
        <v>2.34</v>
      </c>
      <c r="G794">
        <v>2.54</v>
      </c>
      <c r="H794" s="11">
        <f t="shared" si="48"/>
        <v>2.4933333333333332</v>
      </c>
      <c r="I794">
        <f t="shared" si="49"/>
        <v>198.9</v>
      </c>
      <c r="J794">
        <v>1</v>
      </c>
      <c r="K794">
        <v>198.9</v>
      </c>
    </row>
    <row r="795" spans="1:11">
      <c r="A795" s="1">
        <v>45880</v>
      </c>
      <c r="B795" s="10">
        <v>0.5625</v>
      </c>
      <c r="D795" t="s">
        <v>17</v>
      </c>
      <c r="E795">
        <v>4.32</v>
      </c>
      <c r="F795">
        <v>3.88</v>
      </c>
      <c r="G795">
        <v>4.12</v>
      </c>
      <c r="H795" s="11">
        <f t="shared" si="48"/>
        <v>4.1066666666666665</v>
      </c>
      <c r="I795">
        <f t="shared" si="49"/>
        <v>93.3</v>
      </c>
      <c r="J795">
        <v>1</v>
      </c>
      <c r="K795">
        <v>93.3</v>
      </c>
    </row>
    <row r="796" spans="1:11">
      <c r="A796" s="1">
        <v>45880</v>
      </c>
      <c r="B796" s="10">
        <v>0.30902777777777779</v>
      </c>
      <c r="D796" t="s">
        <v>16</v>
      </c>
      <c r="E796">
        <v>15.53</v>
      </c>
      <c r="F796" s="20">
        <v>19</v>
      </c>
      <c r="G796" s="20">
        <v>19</v>
      </c>
      <c r="H796" s="11">
        <f t="shared" si="48"/>
        <v>17.843333333333334</v>
      </c>
      <c r="I796">
        <f t="shared" si="49"/>
        <v>48.8</v>
      </c>
      <c r="J796">
        <v>1</v>
      </c>
      <c r="K796">
        <v>48.8</v>
      </c>
    </row>
    <row r="797" spans="1:11">
      <c r="A797" s="1">
        <v>45880</v>
      </c>
      <c r="B797" s="10">
        <v>0.4375</v>
      </c>
      <c r="D797" t="s">
        <v>64</v>
      </c>
      <c r="E797">
        <v>1.65</v>
      </c>
      <c r="F797" s="11">
        <v>1.5</v>
      </c>
      <c r="G797">
        <v>1.49</v>
      </c>
      <c r="H797" s="11">
        <f t="shared" si="48"/>
        <v>1.5466666666666666</v>
      </c>
      <c r="I797">
        <f t="shared" si="49"/>
        <v>517.20000000000005</v>
      </c>
      <c r="J797">
        <v>1</v>
      </c>
      <c r="K797">
        <v>517.20000000000005</v>
      </c>
    </row>
    <row r="798" spans="1:11">
      <c r="A798" s="1">
        <v>45880</v>
      </c>
      <c r="B798" s="10">
        <v>0.62013888888888891</v>
      </c>
      <c r="D798" t="s">
        <v>61</v>
      </c>
      <c r="E798">
        <v>6.98</v>
      </c>
      <c r="F798">
        <v>6.41</v>
      </c>
      <c r="G798">
        <v>7.28</v>
      </c>
      <c r="H798" s="11">
        <f t="shared" si="48"/>
        <v>6.8900000000000006</v>
      </c>
      <c r="I798">
        <f t="shared" si="49"/>
        <v>53</v>
      </c>
      <c r="J798">
        <v>1</v>
      </c>
      <c r="K798" s="20">
        <v>53</v>
      </c>
    </row>
    <row r="799" spans="1:11">
      <c r="A799" s="1">
        <v>45880</v>
      </c>
      <c r="B799" s="10">
        <v>0.3576388888888889</v>
      </c>
      <c r="D799" t="s">
        <v>18</v>
      </c>
      <c r="E799">
        <v>14.35</v>
      </c>
      <c r="F799">
        <v>13.66</v>
      </c>
      <c r="G799">
        <v>14.74</v>
      </c>
      <c r="H799" s="11">
        <f t="shared" si="48"/>
        <v>14.25</v>
      </c>
      <c r="I799">
        <f t="shared" si="49"/>
        <v>50.4</v>
      </c>
      <c r="J799">
        <v>1</v>
      </c>
      <c r="K799">
        <v>50.4</v>
      </c>
    </row>
    <row r="800" spans="1:11">
      <c r="A800" s="1">
        <v>45880</v>
      </c>
      <c r="B800" s="10">
        <v>0.37152777777777779</v>
      </c>
      <c r="D800" t="s">
        <v>22</v>
      </c>
      <c r="E800">
        <v>1.36</v>
      </c>
      <c r="F800">
        <v>1.37</v>
      </c>
      <c r="G800">
        <v>1.56</v>
      </c>
      <c r="H800" s="11">
        <f t="shared" si="48"/>
        <v>1.4300000000000004</v>
      </c>
      <c r="I800">
        <f t="shared" si="49"/>
        <v>224.7</v>
      </c>
      <c r="J800">
        <v>1</v>
      </c>
      <c r="K800">
        <v>224.7</v>
      </c>
    </row>
    <row r="801" spans="1:15">
      <c r="A801" s="1">
        <v>45879</v>
      </c>
      <c r="B801" s="10">
        <v>0.56805555555555554</v>
      </c>
      <c r="D801" t="s">
        <v>38</v>
      </c>
      <c r="E801">
        <v>24.6</v>
      </c>
      <c r="F801">
        <v>25.1</v>
      </c>
      <c r="G801">
        <v>28.2</v>
      </c>
      <c r="H801" s="11">
        <f t="shared" si="48"/>
        <v>25.966666666666669</v>
      </c>
      <c r="I801">
        <f t="shared" si="49"/>
        <v>52.1</v>
      </c>
      <c r="J801">
        <v>1</v>
      </c>
      <c r="K801">
        <v>52.1</v>
      </c>
    </row>
    <row r="802" spans="1:15">
      <c r="A802" s="1">
        <v>45880</v>
      </c>
      <c r="B802" s="10">
        <v>0.51458333333333328</v>
      </c>
      <c r="D802" t="s">
        <v>21</v>
      </c>
      <c r="E802" s="11">
        <v>11.3</v>
      </c>
      <c r="F802">
        <v>11.73</v>
      </c>
      <c r="G802">
        <v>13.74</v>
      </c>
      <c r="H802" s="11">
        <f t="shared" si="48"/>
        <v>12.256666666666668</v>
      </c>
      <c r="I802">
        <f t="shared" si="49"/>
        <v>209.8</v>
      </c>
      <c r="J802">
        <v>1</v>
      </c>
      <c r="K802">
        <v>209.8</v>
      </c>
    </row>
    <row r="803" spans="1:15">
      <c r="A803" s="1">
        <v>45880</v>
      </c>
      <c r="B803" s="10">
        <v>0.4236111111111111</v>
      </c>
      <c r="D803" t="s">
        <v>24</v>
      </c>
      <c r="E803">
        <v>3.79</v>
      </c>
      <c r="F803">
        <v>4.2300000000000004</v>
      </c>
      <c r="G803">
        <v>4.9800000000000004</v>
      </c>
      <c r="H803" s="11">
        <f t="shared" si="48"/>
        <v>4.333333333333333</v>
      </c>
      <c r="I803">
        <f t="shared" si="49"/>
        <v>166.4</v>
      </c>
      <c r="J803">
        <v>1</v>
      </c>
      <c r="K803">
        <v>166.4</v>
      </c>
    </row>
    <row r="804" spans="1:15">
      <c r="A804" s="1">
        <v>45880</v>
      </c>
      <c r="B804" s="10">
        <v>0.44097222222222221</v>
      </c>
      <c r="D804" t="s">
        <v>23</v>
      </c>
      <c r="E804">
        <v>258</v>
      </c>
      <c r="F804">
        <v>305</v>
      </c>
      <c r="G804">
        <v>304</v>
      </c>
      <c r="H804" s="11">
        <f t="shared" si="48"/>
        <v>289</v>
      </c>
      <c r="I804">
        <f>J804*K804</f>
        <v>1500</v>
      </c>
      <c r="J804">
        <f>100/10</f>
        <v>10</v>
      </c>
      <c r="K804">
        <v>150</v>
      </c>
      <c r="O804" t="s">
        <v>67</v>
      </c>
    </row>
    <row r="805" spans="1:15">
      <c r="A805" s="1">
        <v>45881</v>
      </c>
      <c r="B805" s="10">
        <v>0.4548611111111111</v>
      </c>
      <c r="D805" t="s">
        <v>19</v>
      </c>
      <c r="E805">
        <v>20.2</v>
      </c>
      <c r="F805">
        <v>17.34</v>
      </c>
      <c r="G805">
        <v>20.3</v>
      </c>
      <c r="H805" s="11">
        <f t="shared" si="48"/>
        <v>19.28</v>
      </c>
      <c r="I805">
        <f t="shared" si="49"/>
        <v>49.5</v>
      </c>
      <c r="J805">
        <v>1</v>
      </c>
      <c r="K805">
        <v>49.5</v>
      </c>
    </row>
    <row r="806" spans="1:15">
      <c r="A806" s="1">
        <v>45880</v>
      </c>
      <c r="B806" s="10">
        <v>0.53125</v>
      </c>
      <c r="D806" t="s">
        <v>28</v>
      </c>
      <c r="E806">
        <v>9.3699999999999992</v>
      </c>
      <c r="F806">
        <v>8.99</v>
      </c>
      <c r="G806">
        <v>8.86</v>
      </c>
      <c r="H806" s="11">
        <f t="shared" si="48"/>
        <v>9.0733333333333324</v>
      </c>
      <c r="I806">
        <f t="shared" si="49"/>
        <v>135.4</v>
      </c>
      <c r="J806">
        <v>1</v>
      </c>
      <c r="K806">
        <v>135.4</v>
      </c>
    </row>
    <row r="807" spans="1:15">
      <c r="A807" s="1">
        <v>45880</v>
      </c>
      <c r="B807" s="10">
        <v>0.52083333333333337</v>
      </c>
      <c r="D807" t="s">
        <v>31</v>
      </c>
      <c r="E807">
        <v>5.15</v>
      </c>
      <c r="F807">
        <v>9.83</v>
      </c>
      <c r="G807">
        <v>10.07</v>
      </c>
      <c r="H807" s="11">
        <f>+AVERAGE(E807:G807,O807)</f>
        <v>8.4450000000000003</v>
      </c>
      <c r="I807">
        <f t="shared" si="49"/>
        <v>5.2</v>
      </c>
      <c r="J807">
        <v>1</v>
      </c>
      <c r="K807">
        <v>5.2</v>
      </c>
      <c r="O807">
        <v>8.73</v>
      </c>
    </row>
    <row r="808" spans="1:15">
      <c r="A808" s="1">
        <v>45886</v>
      </c>
      <c r="B808" s="10">
        <v>0.54166666666666663</v>
      </c>
      <c r="D808" t="s">
        <v>17</v>
      </c>
      <c r="E808">
        <v>5.72</v>
      </c>
      <c r="F808">
        <v>5.14</v>
      </c>
      <c r="G808">
        <v>4.91</v>
      </c>
      <c r="H808" s="11">
        <f t="shared" ref="H808:H822" si="50">+AVERAGE(E808:G808,O808)</f>
        <v>5.2566666666666668</v>
      </c>
      <c r="I808">
        <f t="shared" si="49"/>
        <v>115.3</v>
      </c>
      <c r="J808">
        <v>1</v>
      </c>
      <c r="K808">
        <v>115.3</v>
      </c>
    </row>
    <row r="809" spans="1:15">
      <c r="A809" s="1">
        <v>45887</v>
      </c>
      <c r="B809" s="10">
        <v>0.52083333333333337</v>
      </c>
      <c r="D809" t="s">
        <v>19</v>
      </c>
      <c r="E809">
        <v>21.4</v>
      </c>
      <c r="F809">
        <v>21.7</v>
      </c>
      <c r="G809">
        <v>24.3</v>
      </c>
      <c r="H809" s="11">
        <f t="shared" si="50"/>
        <v>22.466666666666665</v>
      </c>
      <c r="I809">
        <f t="shared" si="49"/>
        <v>38.799999999999997</v>
      </c>
      <c r="J809">
        <v>1</v>
      </c>
      <c r="K809">
        <v>38.799999999999997</v>
      </c>
    </row>
    <row r="810" spans="1:15">
      <c r="A810" s="1">
        <v>45887</v>
      </c>
      <c r="B810" s="10">
        <v>0.55208333333333337</v>
      </c>
      <c r="D810" t="s">
        <v>28</v>
      </c>
      <c r="E810">
        <v>6.47</v>
      </c>
      <c r="F810">
        <v>6.85</v>
      </c>
      <c r="G810">
        <v>4.95</v>
      </c>
      <c r="H810" s="11">
        <f t="shared" si="50"/>
        <v>6.09</v>
      </c>
      <c r="I810">
        <f t="shared" si="49"/>
        <v>88</v>
      </c>
      <c r="J810">
        <v>1</v>
      </c>
      <c r="K810">
        <v>88</v>
      </c>
    </row>
    <row r="811" spans="1:15">
      <c r="A811" s="1">
        <v>45887</v>
      </c>
      <c r="B811" s="10">
        <v>0.45833333333333331</v>
      </c>
      <c r="D811" t="s">
        <v>31</v>
      </c>
      <c r="E811">
        <v>13.46</v>
      </c>
      <c r="F811">
        <v>13.92</v>
      </c>
      <c r="G811">
        <v>12.54</v>
      </c>
      <c r="H811" s="11">
        <f t="shared" si="50"/>
        <v>13.306666666666667</v>
      </c>
      <c r="I811">
        <f t="shared" si="49"/>
        <v>113</v>
      </c>
      <c r="J811">
        <v>1</v>
      </c>
      <c r="K811">
        <v>113</v>
      </c>
    </row>
    <row r="812" spans="1:15">
      <c r="A812" s="1">
        <v>45887</v>
      </c>
      <c r="B812" s="10">
        <v>0.35208333333333336</v>
      </c>
      <c r="D812" t="s">
        <v>16</v>
      </c>
      <c r="E812">
        <v>22.5</v>
      </c>
      <c r="F812">
        <v>21.3</v>
      </c>
      <c r="G812">
        <v>22.1</v>
      </c>
      <c r="H812" s="11">
        <f t="shared" si="50"/>
        <v>21.966666666666669</v>
      </c>
      <c r="I812">
        <f t="shared" si="49"/>
        <v>77.599999999999994</v>
      </c>
      <c r="J812">
        <v>1</v>
      </c>
      <c r="K812">
        <v>77.599999999999994</v>
      </c>
    </row>
    <row r="813" spans="1:15">
      <c r="A813" s="1">
        <v>45887</v>
      </c>
      <c r="B813" s="10">
        <v>0.41388888888888886</v>
      </c>
      <c r="D813" t="s">
        <v>18</v>
      </c>
      <c r="E813">
        <v>6.54</v>
      </c>
      <c r="F813">
        <v>5.85</v>
      </c>
      <c r="G813">
        <v>5.88</v>
      </c>
      <c r="H813" s="11">
        <f t="shared" si="50"/>
        <v>6.09</v>
      </c>
      <c r="I813">
        <f t="shared" si="49"/>
        <v>249.5</v>
      </c>
      <c r="J813">
        <v>1</v>
      </c>
      <c r="K813">
        <v>249.5</v>
      </c>
    </row>
    <row r="814" spans="1:15">
      <c r="A814" s="1">
        <v>45887</v>
      </c>
      <c r="B814" s="10">
        <v>0.375</v>
      </c>
      <c r="D814" t="s">
        <v>23</v>
      </c>
      <c r="E814">
        <v>4.7699999999999996</v>
      </c>
      <c r="F814">
        <v>5.05</v>
      </c>
      <c r="G814">
        <v>5.01</v>
      </c>
      <c r="H814" s="11">
        <f t="shared" si="50"/>
        <v>4.9433333333333334</v>
      </c>
      <c r="I814">
        <f t="shared" si="49"/>
        <v>126.7</v>
      </c>
      <c r="J814">
        <v>1</v>
      </c>
      <c r="K814">
        <v>126.7</v>
      </c>
    </row>
    <row r="815" spans="1:15">
      <c r="A815" s="1">
        <v>45887</v>
      </c>
      <c r="B815" s="10">
        <v>0.53125</v>
      </c>
      <c r="D815" t="s">
        <v>21</v>
      </c>
      <c r="E815">
        <v>2.14</v>
      </c>
      <c r="F815">
        <v>2.09</v>
      </c>
      <c r="G815">
        <v>1.97</v>
      </c>
      <c r="H815" s="11">
        <f t="shared" si="50"/>
        <v>2.0666666666666669</v>
      </c>
      <c r="I815">
        <f t="shared" si="49"/>
        <v>105.9</v>
      </c>
      <c r="J815">
        <v>1</v>
      </c>
      <c r="K815">
        <v>105.9</v>
      </c>
    </row>
    <row r="816" spans="1:15">
      <c r="A816" s="1">
        <v>45887</v>
      </c>
      <c r="B816" s="10">
        <v>0.39583333333333331</v>
      </c>
      <c r="D816" t="s">
        <v>22</v>
      </c>
      <c r="E816">
        <v>4.78</v>
      </c>
      <c r="F816">
        <v>4.2300000000000004</v>
      </c>
      <c r="G816">
        <v>3.98</v>
      </c>
      <c r="H816" s="11">
        <f t="shared" si="50"/>
        <v>4.330000000000001</v>
      </c>
      <c r="I816">
        <f t="shared" si="49"/>
        <v>135.4</v>
      </c>
      <c r="J816">
        <v>1</v>
      </c>
      <c r="K816">
        <v>135.4</v>
      </c>
    </row>
    <row r="817" spans="1:11">
      <c r="A817" s="1">
        <v>45887</v>
      </c>
      <c r="B817" s="10">
        <v>0.49305555555555558</v>
      </c>
      <c r="D817" t="s">
        <v>26</v>
      </c>
      <c r="E817">
        <v>1.1599999999999999</v>
      </c>
      <c r="F817">
        <v>1.22</v>
      </c>
      <c r="G817">
        <v>1.07</v>
      </c>
      <c r="H817" s="11">
        <f t="shared" si="50"/>
        <v>1.1500000000000001</v>
      </c>
      <c r="I817">
        <f t="shared" si="49"/>
        <v>410.6</v>
      </c>
      <c r="J817">
        <v>1</v>
      </c>
      <c r="K817">
        <v>410.6</v>
      </c>
    </row>
    <row r="818" spans="1:11">
      <c r="A818" s="1">
        <v>45887</v>
      </c>
      <c r="B818" s="10">
        <v>0.40763888888888888</v>
      </c>
      <c r="D818" t="s">
        <v>33</v>
      </c>
      <c r="E818">
        <v>2.4500000000000002</v>
      </c>
      <c r="F818">
        <v>3.06</v>
      </c>
      <c r="G818">
        <v>2.66</v>
      </c>
      <c r="H818" s="11">
        <f t="shared" si="50"/>
        <v>2.7233333333333332</v>
      </c>
      <c r="I818">
        <f t="shared" si="49"/>
        <v>272.3</v>
      </c>
      <c r="J818">
        <v>1</v>
      </c>
      <c r="K818">
        <v>272.3</v>
      </c>
    </row>
    <row r="819" spans="1:11">
      <c r="A819" s="1">
        <v>45887</v>
      </c>
      <c r="B819" s="10">
        <v>0.39583333333333331</v>
      </c>
      <c r="D819" t="s">
        <v>61</v>
      </c>
      <c r="E819">
        <v>6.85</v>
      </c>
      <c r="F819">
        <v>6.77</v>
      </c>
      <c r="G819">
        <v>6.49</v>
      </c>
      <c r="H819" s="11">
        <f t="shared" si="50"/>
        <v>6.7033333333333331</v>
      </c>
      <c r="I819">
        <f t="shared" si="49"/>
        <v>66.900000000000006</v>
      </c>
      <c r="J819">
        <v>1</v>
      </c>
      <c r="K819">
        <v>66.900000000000006</v>
      </c>
    </row>
    <row r="820" spans="1:11">
      <c r="A820" s="1">
        <v>45887</v>
      </c>
      <c r="B820" s="10">
        <v>0.44444444444444442</v>
      </c>
      <c r="D820" t="s">
        <v>64</v>
      </c>
      <c r="E820">
        <v>2.09</v>
      </c>
      <c r="F820">
        <v>2.23</v>
      </c>
      <c r="G820">
        <v>2.04</v>
      </c>
      <c r="H820" s="11">
        <f t="shared" si="50"/>
        <v>2.12</v>
      </c>
      <c r="I820">
        <f t="shared" si="49"/>
        <v>1299.7</v>
      </c>
      <c r="J820">
        <v>1</v>
      </c>
      <c r="K820">
        <v>1299.7</v>
      </c>
    </row>
    <row r="821" spans="1:11">
      <c r="A821" s="1">
        <v>45887</v>
      </c>
      <c r="B821" s="10">
        <v>0.76041666666666663</v>
      </c>
      <c r="D821" t="s">
        <v>34</v>
      </c>
      <c r="E821">
        <v>6.87</v>
      </c>
      <c r="F821">
        <v>7.48</v>
      </c>
      <c r="G821">
        <v>7.72</v>
      </c>
      <c r="H821" s="11">
        <f t="shared" si="50"/>
        <v>7.3566666666666665</v>
      </c>
      <c r="I821">
        <f t="shared" si="49"/>
        <v>65</v>
      </c>
      <c r="J821">
        <v>1</v>
      </c>
      <c r="K821">
        <v>65</v>
      </c>
    </row>
    <row r="822" spans="1:11">
      <c r="A822" s="1">
        <v>45889</v>
      </c>
      <c r="B822" s="10">
        <v>0.47916666666666669</v>
      </c>
      <c r="D822" t="s">
        <v>24</v>
      </c>
      <c r="E822">
        <v>3.69</v>
      </c>
      <c r="F822">
        <v>3.99</v>
      </c>
      <c r="G822">
        <v>4.29</v>
      </c>
      <c r="H822" s="11">
        <f t="shared" si="50"/>
        <v>3.9899999999999998</v>
      </c>
      <c r="I822">
        <f t="shared" si="49"/>
        <v>51.2</v>
      </c>
      <c r="J822">
        <v>1</v>
      </c>
      <c r="K822">
        <v>51.2</v>
      </c>
    </row>
  </sheetData>
  <autoFilter ref="A1:M822"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8"/>
  <sheetViews>
    <sheetView workbookViewId="0">
      <pane ySplit="1" topLeftCell="A24" activePane="bottomLeft" state="frozen"/>
      <selection pane="bottomLeft" activeCell="H43" sqref="H43"/>
    </sheetView>
  </sheetViews>
  <sheetFormatPr defaultRowHeight="15"/>
  <cols>
    <col min="1" max="1" width="10.85546875" customWidth="1"/>
    <col min="2" max="2" width="18.5703125" customWidth="1"/>
    <col min="3" max="3" width="16" bestFit="1" customWidth="1"/>
    <col min="4" max="4" width="47.5703125" customWidth="1"/>
    <col min="5" max="5" width="10.42578125" hidden="1" customWidth="1"/>
    <col min="6" max="6" width="4.140625" hidden="1" customWidth="1"/>
    <col min="7" max="9" width="10.42578125" bestFit="1" customWidth="1"/>
    <col min="10" max="10" width="15.7109375" bestFit="1" customWidth="1"/>
    <col min="11" max="11" width="19" bestFit="1" customWidth="1"/>
    <col min="12" max="12" width="27.85546875" bestFit="1" customWidth="1"/>
    <col min="13" max="13" width="30.42578125" bestFit="1" customWidth="1"/>
    <col min="14" max="14" width="26.5703125" bestFit="1" customWidth="1"/>
  </cols>
  <sheetData>
    <row r="1" spans="1:15">
      <c r="A1" s="13" t="s">
        <v>0</v>
      </c>
      <c r="B1" s="14" t="s">
        <v>1</v>
      </c>
      <c r="C1" s="6" t="s">
        <v>2</v>
      </c>
      <c r="D1" s="6" t="s">
        <v>3</v>
      </c>
      <c r="E1" s="6" t="s">
        <v>0</v>
      </c>
      <c r="F1" s="6" t="s">
        <v>1</v>
      </c>
      <c r="G1" s="6" t="s">
        <v>4</v>
      </c>
      <c r="H1" s="6" t="s">
        <v>5</v>
      </c>
      <c r="I1" s="6" t="s">
        <v>6</v>
      </c>
      <c r="J1" s="6" t="s">
        <v>7</v>
      </c>
      <c r="K1" s="6" t="s">
        <v>8</v>
      </c>
      <c r="L1" s="6" t="s">
        <v>9</v>
      </c>
      <c r="M1" s="6" t="s">
        <v>10</v>
      </c>
      <c r="N1" s="6" t="s">
        <v>11</v>
      </c>
      <c r="O1" s="6" t="s">
        <v>68</v>
      </c>
    </row>
    <row r="2" spans="1:15">
      <c r="A2" s="1">
        <v>45469</v>
      </c>
      <c r="B2" s="2">
        <v>0.40486111111111112</v>
      </c>
      <c r="D2" t="s">
        <v>69</v>
      </c>
      <c r="G2">
        <v>7.98</v>
      </c>
      <c r="H2">
        <v>8.98</v>
      </c>
      <c r="I2">
        <v>8.92</v>
      </c>
      <c r="J2">
        <f>AVERAGE(G2:I2)</f>
        <v>8.6266666666666669</v>
      </c>
      <c r="K2">
        <v>151.5</v>
      </c>
    </row>
    <row r="3" spans="1:15">
      <c r="A3" s="1">
        <v>45469</v>
      </c>
      <c r="B3" s="2">
        <v>0.43194444444444446</v>
      </c>
      <c r="D3" t="s">
        <v>70</v>
      </c>
      <c r="G3">
        <v>6.3</v>
      </c>
      <c r="H3">
        <v>7.32</v>
      </c>
      <c r="I3">
        <v>6.28</v>
      </c>
      <c r="J3">
        <f t="shared" ref="J3:J8" si="0">AVERAGE(G3:I3)</f>
        <v>6.6333333333333337</v>
      </c>
      <c r="K3">
        <v>130.1</v>
      </c>
    </row>
    <row r="4" spans="1:15">
      <c r="A4" s="1">
        <v>45488</v>
      </c>
      <c r="C4" t="s">
        <v>71</v>
      </c>
      <c r="K4">
        <v>0</v>
      </c>
    </row>
    <row r="5" spans="1:15">
      <c r="A5" s="1">
        <v>45489</v>
      </c>
      <c r="B5" s="2">
        <v>0.52430555555555558</v>
      </c>
      <c r="D5" t="s">
        <v>16</v>
      </c>
      <c r="G5">
        <v>9.58</v>
      </c>
      <c r="H5">
        <v>9.07</v>
      </c>
      <c r="I5">
        <v>9.64</v>
      </c>
      <c r="J5">
        <f t="shared" si="0"/>
        <v>9.43</v>
      </c>
      <c r="K5">
        <v>44.8</v>
      </c>
      <c r="O5" t="s">
        <v>72</v>
      </c>
    </row>
    <row r="6" spans="1:15">
      <c r="A6" s="1">
        <v>45489</v>
      </c>
      <c r="B6" s="2">
        <v>0.52430555555555558</v>
      </c>
      <c r="D6" t="s">
        <v>16</v>
      </c>
      <c r="G6">
        <v>12.61</v>
      </c>
      <c r="H6">
        <v>12.35</v>
      </c>
      <c r="I6">
        <v>10.48</v>
      </c>
      <c r="J6">
        <f t="shared" si="0"/>
        <v>11.813333333333333</v>
      </c>
      <c r="K6">
        <v>76.7</v>
      </c>
      <c r="O6" t="s">
        <v>73</v>
      </c>
    </row>
    <row r="7" spans="1:15">
      <c r="A7" s="1">
        <v>45491</v>
      </c>
      <c r="B7" s="2">
        <v>0.44027777777777777</v>
      </c>
      <c r="D7" t="s">
        <v>74</v>
      </c>
      <c r="G7">
        <v>8.4</v>
      </c>
      <c r="H7">
        <v>9.0399999999999991</v>
      </c>
      <c r="I7">
        <v>9.6999999999999993</v>
      </c>
      <c r="J7">
        <f t="shared" si="0"/>
        <v>9.0466666666666651</v>
      </c>
      <c r="K7">
        <v>461.1</v>
      </c>
    </row>
    <row r="8" spans="1:15">
      <c r="A8" s="1">
        <v>45491</v>
      </c>
      <c r="B8" s="2">
        <v>0.45694444444444443</v>
      </c>
      <c r="D8" t="s">
        <v>75</v>
      </c>
      <c r="G8">
        <v>4.0999999999999996</v>
      </c>
      <c r="H8">
        <v>4.6100000000000003</v>
      </c>
      <c r="I8">
        <v>3.78</v>
      </c>
      <c r="J8">
        <f t="shared" si="0"/>
        <v>4.1633333333333331</v>
      </c>
      <c r="K8">
        <v>206.4</v>
      </c>
    </row>
    <row r="9" spans="1:15">
      <c r="A9" s="1">
        <v>45539</v>
      </c>
      <c r="B9" s="2">
        <v>0.52777777777777779</v>
      </c>
      <c r="D9" t="s">
        <v>76</v>
      </c>
      <c r="E9" s="1">
        <v>45538</v>
      </c>
      <c r="K9" t="s">
        <v>49</v>
      </c>
    </row>
    <row r="10" spans="1:15">
      <c r="A10" s="1">
        <v>45539</v>
      </c>
      <c r="B10" s="2">
        <v>0.52777777777777779</v>
      </c>
      <c r="D10" t="s">
        <v>76</v>
      </c>
      <c r="E10" s="1">
        <v>45538</v>
      </c>
      <c r="K10">
        <f>L10*M10</f>
        <v>9678.4</v>
      </c>
      <c r="L10">
        <v>4</v>
      </c>
      <c r="M10">
        <v>2419.6</v>
      </c>
      <c r="O10" t="s">
        <v>77</v>
      </c>
    </row>
    <row r="11" spans="1:15">
      <c r="D11" s="21" t="s">
        <v>78</v>
      </c>
      <c r="E11" s="22">
        <v>45545</v>
      </c>
      <c r="F11" s="23">
        <v>0.46388888888888885</v>
      </c>
      <c r="G11" s="21"/>
      <c r="H11" s="21"/>
      <c r="I11" s="21"/>
      <c r="J11" s="21"/>
      <c r="K11" s="21">
        <f>M11*L11</f>
        <v>850</v>
      </c>
      <c r="L11" s="21">
        <v>10</v>
      </c>
      <c r="M11" s="21">
        <v>85</v>
      </c>
    </row>
    <row r="12" spans="1:15">
      <c r="D12" s="21" t="s">
        <v>79</v>
      </c>
      <c r="E12" s="22"/>
      <c r="F12" s="23"/>
      <c r="G12" s="21"/>
      <c r="H12" s="21"/>
      <c r="I12" s="21"/>
      <c r="J12" s="21"/>
      <c r="K12" s="24">
        <f>+K11/13.5</f>
        <v>62.962962962962962</v>
      </c>
      <c r="L12" s="21"/>
      <c r="M12" s="21"/>
    </row>
    <row r="13" spans="1:15">
      <c r="D13" s="21" t="s">
        <v>80</v>
      </c>
      <c r="E13" s="22">
        <v>45545</v>
      </c>
      <c r="F13" s="23">
        <v>0.46388888888888885</v>
      </c>
      <c r="G13" s="21"/>
      <c r="H13" s="21"/>
      <c r="I13" s="21"/>
      <c r="J13" s="21"/>
      <c r="K13" s="24">
        <v>45</v>
      </c>
      <c r="L13" s="21"/>
      <c r="M13" s="21"/>
    </row>
    <row r="14" spans="1:15">
      <c r="D14" s="21" t="s">
        <v>81</v>
      </c>
      <c r="E14" s="22">
        <v>45545</v>
      </c>
      <c r="F14" s="23">
        <v>0.46388888888888885</v>
      </c>
      <c r="G14" s="21"/>
      <c r="H14" s="21"/>
      <c r="I14" s="21"/>
      <c r="J14" s="21"/>
      <c r="K14" s="25">
        <f>M14*L14*(900/13)</f>
        <v>73278.106508875731</v>
      </c>
      <c r="L14" s="24">
        <f>100/13</f>
        <v>7.6923076923076925</v>
      </c>
      <c r="M14" s="21">
        <v>137.6</v>
      </c>
      <c r="O14" t="s">
        <v>82</v>
      </c>
    </row>
    <row r="15" spans="1:15">
      <c r="D15" s="21" t="s">
        <v>83</v>
      </c>
      <c r="E15" s="21"/>
      <c r="F15" s="21"/>
      <c r="G15" s="21"/>
      <c r="H15" s="21"/>
      <c r="I15" s="21"/>
      <c r="J15" s="21"/>
      <c r="K15" s="25">
        <f>+K14/10.5</f>
        <v>6978.8672865595936</v>
      </c>
      <c r="L15" s="21"/>
      <c r="M15" s="21"/>
    </row>
    <row r="16" spans="1:15">
      <c r="A16" t="s">
        <v>84</v>
      </c>
      <c r="L16" t="s">
        <v>85</v>
      </c>
    </row>
    <row r="17" spans="1:15">
      <c r="A17" s="1">
        <v>45595</v>
      </c>
      <c r="B17" s="2">
        <v>0.52222222222222225</v>
      </c>
      <c r="D17" t="s">
        <v>86</v>
      </c>
      <c r="G17">
        <v>0.52</v>
      </c>
      <c r="H17">
        <v>0.28999999999999998</v>
      </c>
      <c r="I17" s="11">
        <v>0.4</v>
      </c>
      <c r="J17" s="27">
        <f>+AVERAGE(G17:I17)</f>
        <v>0.40333333333333332</v>
      </c>
      <c r="K17">
        <v>275.5</v>
      </c>
      <c r="L17">
        <v>3.99</v>
      </c>
    </row>
    <row r="18" spans="1:15">
      <c r="A18" s="1">
        <v>45595</v>
      </c>
      <c r="B18" s="2">
        <v>0.56597222222222221</v>
      </c>
      <c r="D18" t="s">
        <v>87</v>
      </c>
      <c r="G18">
        <v>0.19</v>
      </c>
      <c r="H18">
        <v>0.18</v>
      </c>
      <c r="I18">
        <v>0.12</v>
      </c>
      <c r="J18" s="27">
        <f t="shared" ref="J18:J19" si="1">+AVERAGE(G18:I18)</f>
        <v>0.16333333333333333</v>
      </c>
      <c r="K18">
        <v>129.6</v>
      </c>
      <c r="L18">
        <v>3.99</v>
      </c>
    </row>
    <row r="19" spans="1:15">
      <c r="A19" s="1">
        <v>45595</v>
      </c>
      <c r="B19" s="2">
        <v>0.54861111111111116</v>
      </c>
      <c r="D19" t="s">
        <v>88</v>
      </c>
      <c r="G19">
        <v>0.56999999999999995</v>
      </c>
      <c r="H19">
        <v>0.62</v>
      </c>
      <c r="I19">
        <v>0.84</v>
      </c>
      <c r="J19" s="27">
        <f t="shared" si="1"/>
        <v>0.67666666666666664</v>
      </c>
      <c r="K19">
        <v>410.6</v>
      </c>
      <c r="L19">
        <v>3.99</v>
      </c>
    </row>
    <row r="21" spans="1:15">
      <c r="A21" t="s">
        <v>89</v>
      </c>
    </row>
    <row r="22" spans="1:15" ht="30">
      <c r="A22" s="1">
        <v>45610</v>
      </c>
      <c r="B22" s="2">
        <v>0.41111111111111109</v>
      </c>
      <c r="C22" s="28" t="s">
        <v>90</v>
      </c>
      <c r="D22" t="s">
        <v>91</v>
      </c>
      <c r="G22">
        <v>12.04</v>
      </c>
      <c r="H22">
        <v>10.23</v>
      </c>
      <c r="I22" s="11">
        <v>10.199999999999999</v>
      </c>
    </row>
    <row r="23" spans="1:15" ht="30">
      <c r="A23" s="1">
        <v>45610</v>
      </c>
      <c r="B23" s="2">
        <v>0.5625</v>
      </c>
      <c r="C23" s="28" t="s">
        <v>90</v>
      </c>
      <c r="D23" t="s">
        <v>92</v>
      </c>
      <c r="G23" s="11">
        <v>6.1</v>
      </c>
      <c r="H23">
        <v>7.22</v>
      </c>
      <c r="I23">
        <v>4.53</v>
      </c>
    </row>
    <row r="26" spans="1:15">
      <c r="A26" s="1">
        <v>45810</v>
      </c>
      <c r="B26" t="s">
        <v>93</v>
      </c>
      <c r="C26" t="s">
        <v>94</v>
      </c>
      <c r="G26" s="11">
        <v>4.7</v>
      </c>
      <c r="H26" s="11">
        <v>4.4000000000000004</v>
      </c>
      <c r="I26">
        <v>4.49</v>
      </c>
      <c r="K26">
        <v>141.4</v>
      </c>
    </row>
    <row r="27" spans="1:15">
      <c r="A27" s="1">
        <v>45817</v>
      </c>
      <c r="B27" t="s">
        <v>93</v>
      </c>
      <c r="C27" t="s">
        <v>94</v>
      </c>
      <c r="G27">
        <v>8.94</v>
      </c>
      <c r="H27">
        <v>8.36</v>
      </c>
      <c r="I27">
        <v>8.31</v>
      </c>
      <c r="K27">
        <v>1299.7</v>
      </c>
    </row>
    <row r="28" spans="1:15">
      <c r="A28" s="1">
        <v>45818</v>
      </c>
      <c r="B28" s="2">
        <v>0.53194444444444444</v>
      </c>
      <c r="C28" t="s">
        <v>95</v>
      </c>
      <c r="G28">
        <v>11.65</v>
      </c>
      <c r="H28">
        <v>10.93</v>
      </c>
      <c r="I28">
        <v>11.72</v>
      </c>
      <c r="K28">
        <v>1046.2</v>
      </c>
    </row>
    <row r="29" spans="1:15">
      <c r="A29" s="1">
        <v>45832</v>
      </c>
      <c r="B29" s="2">
        <v>0.4861111111111111</v>
      </c>
      <c r="C29" t="s">
        <v>96</v>
      </c>
      <c r="K29">
        <v>0</v>
      </c>
    </row>
    <row r="30" spans="1:15">
      <c r="A30" s="1">
        <v>45838</v>
      </c>
      <c r="B30" s="2">
        <v>0.47916666666666669</v>
      </c>
      <c r="C30" t="s">
        <v>97</v>
      </c>
      <c r="K30">
        <v>238.2</v>
      </c>
      <c r="O30" t="s">
        <v>98</v>
      </c>
    </row>
    <row r="31" spans="1:15">
      <c r="A31" s="1"/>
      <c r="B31" s="2"/>
    </row>
    <row r="32" spans="1:15">
      <c r="A32" s="1">
        <v>45864</v>
      </c>
      <c r="B32" s="2">
        <v>0.5083333333333333</v>
      </c>
      <c r="C32">
        <v>3</v>
      </c>
      <c r="D32" t="s">
        <v>99</v>
      </c>
      <c r="G32">
        <v>13.66</v>
      </c>
      <c r="H32">
        <v>13.7</v>
      </c>
      <c r="I32">
        <v>13.52</v>
      </c>
      <c r="J32" s="20">
        <f>AVERAGE(G32:I32)</f>
        <v>13.626666666666665</v>
      </c>
      <c r="K32" s="20">
        <f>M32*L32</f>
        <v>274.8</v>
      </c>
      <c r="L32">
        <v>2</v>
      </c>
      <c r="M32">
        <v>137.4</v>
      </c>
    </row>
    <row r="33" spans="1:13">
      <c r="A33" s="1">
        <v>45864</v>
      </c>
      <c r="B33" s="2">
        <v>0.49305555555555558</v>
      </c>
      <c r="C33">
        <v>2</v>
      </c>
      <c r="D33" t="s">
        <v>100</v>
      </c>
      <c r="G33">
        <v>19.600000000000001</v>
      </c>
      <c r="H33">
        <v>20.6</v>
      </c>
      <c r="I33">
        <v>20.399999999999999</v>
      </c>
      <c r="J33" s="20">
        <f t="shared" ref="J33:J34" si="2">AVERAGE(G33:I33)</f>
        <v>20.2</v>
      </c>
      <c r="K33" s="20">
        <f t="shared" ref="K33:K34" si="3">M33*L33</f>
        <v>3448</v>
      </c>
      <c r="L33">
        <v>10</v>
      </c>
      <c r="M33">
        <v>344.8</v>
      </c>
    </row>
    <row r="34" spans="1:13">
      <c r="A34" s="1">
        <v>45864</v>
      </c>
      <c r="B34" s="2">
        <v>0.47569444444444442</v>
      </c>
      <c r="C34">
        <v>1</v>
      </c>
      <c r="D34" t="s">
        <v>101</v>
      </c>
      <c r="G34">
        <v>2.0699999999999998</v>
      </c>
      <c r="H34">
        <v>2.11</v>
      </c>
      <c r="I34">
        <v>3.08</v>
      </c>
      <c r="J34" s="20">
        <f t="shared" si="2"/>
        <v>2.42</v>
      </c>
      <c r="K34" s="20">
        <f t="shared" si="3"/>
        <v>88.4</v>
      </c>
      <c r="L34">
        <v>1</v>
      </c>
      <c r="M34">
        <v>88.4</v>
      </c>
    </row>
    <row r="36" spans="1:13">
      <c r="A36" s="1">
        <v>45868</v>
      </c>
      <c r="B36" s="2">
        <v>0.39930555555555558</v>
      </c>
      <c r="C36">
        <v>1</v>
      </c>
      <c r="D36" t="s">
        <v>102</v>
      </c>
      <c r="K36">
        <v>59.4</v>
      </c>
    </row>
    <row r="37" spans="1:13">
      <c r="A37" s="1">
        <v>45868</v>
      </c>
      <c r="B37" s="2">
        <v>0.40625</v>
      </c>
      <c r="C37">
        <v>2</v>
      </c>
      <c r="D37" t="s">
        <v>103</v>
      </c>
      <c r="K37">
        <v>218.7</v>
      </c>
    </row>
    <row r="38" spans="1:13">
      <c r="A38" s="1">
        <v>45868</v>
      </c>
      <c r="B38" s="2">
        <v>0.40972222222222221</v>
      </c>
      <c r="C38">
        <v>3</v>
      </c>
      <c r="D38" t="s">
        <v>104</v>
      </c>
      <c r="K38">
        <v>193.5</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workbookViewId="0">
      <selection activeCell="A12" sqref="A12"/>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31" t="s">
        <v>15</v>
      </c>
    </row>
    <row r="18" spans="1:1">
      <c r="A18" s="30" t="s">
        <v>20</v>
      </c>
    </row>
    <row r="19" spans="1:1">
      <c r="A19" s="30" t="s">
        <v>38</v>
      </c>
    </row>
    <row r="20" spans="1:1">
      <c r="A20" s="30" t="s">
        <v>50</v>
      </c>
    </row>
    <row r="21" spans="1:1">
      <c r="A21" s="30" t="s">
        <v>61</v>
      </c>
    </row>
    <row r="22" spans="1:1">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C7" sqref="C7"/>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105</v>
      </c>
      <c r="C1" s="6" t="s">
        <v>106</v>
      </c>
      <c r="D1" s="6" t="s">
        <v>107</v>
      </c>
      <c r="E1" s="6" t="s">
        <v>108</v>
      </c>
      <c r="F1" s="6" t="s">
        <v>109</v>
      </c>
      <c r="G1" s="6" t="s">
        <v>110</v>
      </c>
      <c r="H1" s="6" t="s">
        <v>111</v>
      </c>
      <c r="I1" s="6" t="s">
        <v>68</v>
      </c>
    </row>
    <row r="2" spans="1:9">
      <c r="A2" t="s">
        <v>17</v>
      </c>
      <c r="B2" t="s">
        <v>112</v>
      </c>
      <c r="C2" t="s">
        <v>113</v>
      </c>
      <c r="D2" s="7" t="s">
        <v>114</v>
      </c>
      <c r="E2" s="8">
        <v>89.1</v>
      </c>
      <c r="F2" t="s">
        <v>115</v>
      </c>
      <c r="G2">
        <v>35.909429000000003</v>
      </c>
      <c r="H2">
        <v>-86.855795999999998</v>
      </c>
    </row>
    <row r="3" spans="1:9">
      <c r="A3" t="s">
        <v>16</v>
      </c>
      <c r="B3" t="s">
        <v>112</v>
      </c>
      <c r="C3" t="s">
        <v>116</v>
      </c>
      <c r="D3" s="7" t="s">
        <v>114</v>
      </c>
      <c r="E3" s="8">
        <v>68.400000000000006</v>
      </c>
      <c r="F3" t="s">
        <v>117</v>
      </c>
      <c r="G3">
        <v>36.017164000000001</v>
      </c>
      <c r="H3">
        <v>-86.900035000000003</v>
      </c>
    </row>
    <row r="4" spans="1:9">
      <c r="A4" t="s">
        <v>14</v>
      </c>
      <c r="B4" t="s">
        <v>112</v>
      </c>
      <c r="C4" t="s">
        <v>118</v>
      </c>
      <c r="D4" s="7" t="s">
        <v>114</v>
      </c>
      <c r="E4" s="8">
        <v>62</v>
      </c>
      <c r="F4" t="s">
        <v>119</v>
      </c>
      <c r="G4">
        <v>36.054386999999998</v>
      </c>
      <c r="H4">
        <v>-86.928715999999994</v>
      </c>
    </row>
    <row r="5" spans="1:9">
      <c r="A5" t="s">
        <v>19</v>
      </c>
      <c r="B5" t="s">
        <v>112</v>
      </c>
      <c r="C5" t="s">
        <v>120</v>
      </c>
      <c r="D5" s="7" t="s">
        <v>114</v>
      </c>
      <c r="E5" s="8">
        <v>32.200000000000003</v>
      </c>
      <c r="F5" t="s">
        <v>121</v>
      </c>
      <c r="G5">
        <v>36.123683</v>
      </c>
      <c r="H5">
        <v>-87.099001999999999</v>
      </c>
    </row>
    <row r="6" spans="1:9">
      <c r="A6" t="s">
        <v>22</v>
      </c>
      <c r="B6" t="s">
        <v>122</v>
      </c>
      <c r="C6" t="s">
        <v>123</v>
      </c>
      <c r="D6" s="7" t="s">
        <v>124</v>
      </c>
      <c r="E6" s="8" t="s">
        <v>125</v>
      </c>
      <c r="F6" t="s">
        <v>126</v>
      </c>
      <c r="G6">
        <v>36.112737000000003</v>
      </c>
      <c r="H6">
        <v>-86.862464000000003</v>
      </c>
    </row>
    <row r="7" spans="1:9">
      <c r="A7" t="s">
        <v>21</v>
      </c>
      <c r="B7" t="s">
        <v>122</v>
      </c>
      <c r="C7" t="s">
        <v>127</v>
      </c>
      <c r="D7" s="7" t="s">
        <v>124</v>
      </c>
      <c r="E7" s="8">
        <v>5</v>
      </c>
      <c r="F7" t="s">
        <v>126</v>
      </c>
      <c r="G7">
        <v>36.132171</v>
      </c>
      <c r="H7">
        <v>-86.848483999999999</v>
      </c>
    </row>
    <row r="8" spans="1:9">
      <c r="A8" t="s">
        <v>23</v>
      </c>
      <c r="B8" t="s">
        <v>128</v>
      </c>
      <c r="C8" t="s">
        <v>129</v>
      </c>
      <c r="D8" s="7" t="s">
        <v>124</v>
      </c>
      <c r="E8" s="8" t="s">
        <v>130</v>
      </c>
      <c r="F8" t="s">
        <v>131</v>
      </c>
      <c r="G8">
        <v>36.012873999999996</v>
      </c>
      <c r="H8">
        <v>-86.685050000000004</v>
      </c>
    </row>
    <row r="9" spans="1:9">
      <c r="A9" t="s">
        <v>24</v>
      </c>
      <c r="B9" t="s">
        <v>128</v>
      </c>
      <c r="C9" t="s">
        <v>132</v>
      </c>
      <c r="D9" s="7" t="s">
        <v>124</v>
      </c>
      <c r="E9" s="8" t="s">
        <v>133</v>
      </c>
      <c r="F9" t="s">
        <v>134</v>
      </c>
      <c r="G9">
        <v>36.118186999999999</v>
      </c>
      <c r="H9">
        <v>-86.724369999999993</v>
      </c>
    </row>
    <row r="10" spans="1:9">
      <c r="A10" t="s">
        <v>26</v>
      </c>
      <c r="B10" t="s">
        <v>135</v>
      </c>
      <c r="C10" t="s">
        <v>136</v>
      </c>
      <c r="D10" s="7" t="s">
        <v>124</v>
      </c>
      <c r="E10">
        <v>0.1</v>
      </c>
      <c r="F10" t="s">
        <v>137</v>
      </c>
      <c r="G10">
        <v>36.114162999999998</v>
      </c>
      <c r="H10">
        <v>-86.777017000000001</v>
      </c>
    </row>
    <row r="11" spans="1:9">
      <c r="A11" t="s">
        <v>28</v>
      </c>
      <c r="B11" t="s">
        <v>138</v>
      </c>
      <c r="C11" t="s">
        <v>139</v>
      </c>
      <c r="D11" s="7" t="s">
        <v>124</v>
      </c>
      <c r="E11" s="8" t="s">
        <v>140</v>
      </c>
      <c r="F11" t="s">
        <v>141</v>
      </c>
      <c r="G11">
        <v>36.21208</v>
      </c>
      <c r="H11">
        <v>-86.825408999999993</v>
      </c>
    </row>
    <row r="12" spans="1:9">
      <c r="A12" t="s">
        <v>31</v>
      </c>
      <c r="B12" t="s">
        <v>142</v>
      </c>
      <c r="C12" t="s">
        <v>143</v>
      </c>
      <c r="D12" s="7" t="s">
        <v>124</v>
      </c>
      <c r="E12">
        <v>191</v>
      </c>
      <c r="F12" t="s">
        <v>144</v>
      </c>
      <c r="G12">
        <v>36.165491000000003</v>
      </c>
      <c r="H12">
        <v>-86.775768999999997</v>
      </c>
    </row>
    <row r="13" spans="1:9">
      <c r="A13" t="s">
        <v>34</v>
      </c>
      <c r="B13" t="s">
        <v>145</v>
      </c>
      <c r="C13" t="s">
        <v>146</v>
      </c>
      <c r="D13" s="7" t="s">
        <v>147</v>
      </c>
      <c r="E13">
        <v>10.1</v>
      </c>
      <c r="F13" t="s">
        <v>148</v>
      </c>
      <c r="G13">
        <v>35.941533</v>
      </c>
      <c r="H13">
        <v>-86.378028999999998</v>
      </c>
      <c r="I13" t="s">
        <v>149</v>
      </c>
    </row>
    <row r="14" spans="1:9">
      <c r="A14" t="s">
        <v>38</v>
      </c>
      <c r="B14" t="s">
        <v>150</v>
      </c>
      <c r="C14" t="s">
        <v>151</v>
      </c>
      <c r="D14" s="7" t="s">
        <v>152</v>
      </c>
      <c r="E14">
        <v>72.599999999999994</v>
      </c>
      <c r="F14" t="s">
        <v>153</v>
      </c>
      <c r="G14">
        <v>35.785136999999999</v>
      </c>
      <c r="H14">
        <v>-87.460560000000001</v>
      </c>
    </row>
    <row r="15" spans="1:9">
      <c r="A15" t="s">
        <v>18</v>
      </c>
      <c r="B15" t="s">
        <v>112</v>
      </c>
      <c r="C15" t="s">
        <v>154</v>
      </c>
      <c r="D15" s="7" t="s">
        <v>114</v>
      </c>
      <c r="E15">
        <v>57.3</v>
      </c>
      <c r="F15" t="s">
        <v>119</v>
      </c>
      <c r="G15">
        <v>36.077539999999999</v>
      </c>
      <c r="H15">
        <v>-86.962377000000004</v>
      </c>
    </row>
    <row r="16" spans="1:9">
      <c r="A16" t="s">
        <v>33</v>
      </c>
      <c r="B16" t="s">
        <v>155</v>
      </c>
      <c r="C16" t="s">
        <v>156</v>
      </c>
      <c r="D16" s="7" t="s">
        <v>114</v>
      </c>
      <c r="E16">
        <v>1.8</v>
      </c>
      <c r="F16" t="s">
        <v>157</v>
      </c>
      <c r="G16">
        <v>36.048997</v>
      </c>
      <c r="H16">
        <v>-86.906251999999995</v>
      </c>
    </row>
    <row r="17" spans="1:8">
      <c r="A17" s="30" t="s">
        <v>61</v>
      </c>
      <c r="B17" t="s">
        <v>158</v>
      </c>
      <c r="C17" t="s">
        <v>159</v>
      </c>
      <c r="D17" s="7" t="s">
        <v>114</v>
      </c>
      <c r="E17">
        <v>0.3</v>
      </c>
      <c r="F17" t="s">
        <v>160</v>
      </c>
      <c r="G17">
        <v>35.964530000000003</v>
      </c>
      <c r="H17">
        <v>-86.918589999999995</v>
      </c>
    </row>
    <row r="18" spans="1:8">
      <c r="A18" t="s">
        <v>64</v>
      </c>
      <c r="B18" t="s">
        <v>161</v>
      </c>
      <c r="C18" t="s">
        <v>162</v>
      </c>
      <c r="D18" s="7" t="s">
        <v>124</v>
      </c>
      <c r="E18">
        <v>3.8</v>
      </c>
      <c r="F18" t="s">
        <v>163</v>
      </c>
      <c r="G18">
        <v>36.062220000000003</v>
      </c>
      <c r="H18">
        <v>-86.74194</v>
      </c>
    </row>
    <row r="20" spans="1:8">
      <c r="A20" t="s">
        <v>164</v>
      </c>
    </row>
    <row r="21" spans="1:8">
      <c r="A21" t="s">
        <v>165</v>
      </c>
      <c r="F21" s="19"/>
    </row>
    <row r="22" spans="1:8">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Intern</cp:lastModifiedBy>
  <cp:revision/>
  <dcterms:created xsi:type="dcterms:W3CDTF">2022-06-07T15:44:09Z</dcterms:created>
  <dcterms:modified xsi:type="dcterms:W3CDTF">2025-08-22T21:14:47Z</dcterms:modified>
  <cp:category/>
  <cp:contentStatus/>
</cp:coreProperties>
</file>