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94" documentId="13_ncr:1_{EFDFBD16-33CF-4534-AA6E-AE61B695F495}" xr6:coauthVersionLast="47" xr6:coauthVersionMax="47" xr10:uidLastSave="{E3EAE0C8-5EEB-47E1-9898-AA2FDA48C16B}"/>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36" i="1" l="1"/>
  <c r="H636" i="1"/>
  <c r="I635" i="1"/>
  <c r="I634" i="1"/>
  <c r="I633" i="1"/>
  <c r="I632" i="1"/>
  <c r="I631" i="1"/>
  <c r="I630" i="1"/>
  <c r="I629" i="1"/>
  <c r="H635" i="1"/>
  <c r="H634" i="1"/>
  <c r="H633" i="1"/>
  <c r="H632" i="1"/>
  <c r="H631" i="1"/>
  <c r="H630" i="1"/>
  <c r="H629" i="1"/>
  <c r="Q628" i="1"/>
  <c r="Q627" i="1"/>
  <c r="Q626" i="1"/>
  <c r="Q625" i="1"/>
  <c r="Q624" i="1"/>
  <c r="Q623" i="1"/>
  <c r="Q622" i="1"/>
  <c r="H622" i="1"/>
  <c r="H623" i="1"/>
  <c r="H624" i="1"/>
  <c r="H625" i="1"/>
  <c r="H626" i="1"/>
  <c r="H627" i="1"/>
  <c r="H628" i="1"/>
  <c r="I621" i="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<sst xmlns="http://schemas.openxmlformats.org/spreadsheetml/2006/main" count="824" uniqueCount="131">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</sst>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36"/>
  <sheetViews>
    <sheetView tabSelected="1" workbookViewId="0">
      <pane ySplit="1" topLeftCell="A622" activePane="bottomLeft" state="frozen"/>
      <selection pane="bottomLeft" activeCell="I636" sqref="I63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7">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1">
        <f t="shared" si="32"/>
        <v>14.38</v>
      </c>
      <c r="I611">
        <f t="shared" si="33"/>
        <v>201.4</v>
      </c>
      <c r="J611">
        <v>1</v>
      </c>
      <c r="K611">
        <v>201.4</v>
      </c>
      <c r="M611">
        <v>840</v>
      </c>
    </row>
    <row r="612" spans="1:17">
      <c r="A612" s="1">
        <v>45566</v>
      </c>
      <c r="B612" s="10">
        <v>0.6875</v>
      </c>
      <c r="D612" t="s">
        <v>38</v>
      </c>
      <c r="E612">
        <v>17.91</v>
      </c>
      <c r="F612">
        <v>16.21</v>
      </c>
      <c r="G612">
        <v>18.38</v>
      </c>
      <c r="H612" s="21">
        <f t="shared" si="32"/>
        <v>17.5</v>
      </c>
      <c r="I612">
        <f t="shared" si="33"/>
        <v>71.7</v>
      </c>
      <c r="J612">
        <v>1</v>
      </c>
      <c r="K612">
        <v>71.7</v>
      </c>
    </row>
    <row r="613" spans="1:17">
      <c r="A613" s="1">
        <v>45566</v>
      </c>
      <c r="B613" s="10">
        <v>0.58333333333333337</v>
      </c>
      <c r="D613" t="s">
        <v>28</v>
      </c>
      <c r="E613">
        <v>4.91</v>
      </c>
      <c r="F613">
        <v>3.05</v>
      </c>
      <c r="G613">
        <v>3.6</v>
      </c>
      <c r="H613" s="21">
        <f t="shared" si="32"/>
        <v>3.8533333333333335</v>
      </c>
      <c r="I613">
        <f t="shared" si="33"/>
        <v>344.8</v>
      </c>
      <c r="J613">
        <v>1</v>
      </c>
      <c r="K613">
        <v>344.8</v>
      </c>
      <c r="M613">
        <v>31.4</v>
      </c>
    </row>
    <row r="614" spans="1:17">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c r="A618" s="1">
        <v>45574</v>
      </c>
      <c r="B618" s="10">
        <v>0.40277777777777773</v>
      </c>
      <c r="D618" t="s">
        <v>33</v>
      </c>
      <c r="E618">
        <v>1.46</v>
      </c>
      <c r="F618">
        <v>1.6</v>
      </c>
      <c r="G618">
        <v>1.54</v>
      </c>
      <c r="H618" s="21">
        <f t="shared" si="38"/>
        <v>1.5333333333333332</v>
      </c>
      <c r="I618">
        <f t="shared" si="39"/>
        <v>435.2</v>
      </c>
      <c r="J618">
        <v>1</v>
      </c>
      <c r="K618" s="27">
        <v>435.2</v>
      </c>
      <c r="O618" t="s">
        <v>54</v>
      </c>
    </row>
    <row r="619" spans="1:17">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c r="A621" s="1">
        <v>45574</v>
      </c>
      <c r="B621" s="10">
        <v>0.53680555555555554</v>
      </c>
      <c r="D621" t="s">
        <v>26</v>
      </c>
      <c r="E621">
        <v>0.74</v>
      </c>
      <c r="F621">
        <v>0.78</v>
      </c>
      <c r="G621">
        <v>0.76</v>
      </c>
      <c r="H621" s="11">
        <f t="shared" ref="H621:H636" si="40">+AVERAGE(E621:G621,Q621)</f>
        <v>0.76000000000000012</v>
      </c>
      <c r="I621">
        <f t="shared" ref="I621" si="41">+K621*J621</f>
        <v>325.5</v>
      </c>
      <c r="J621">
        <v>1</v>
      </c>
      <c r="K621" s="27">
        <v>325.5</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O622" t="s">
        <v>59</v>
      </c>
      <c r="P622">
        <v>17.3</v>
      </c>
      <c r="Q622">
        <f>+((P622-K622)/K622)*100</f>
        <v>130.66666666666669</v>
      </c>
    </row>
    <row r="623" spans="1:17">
      <c r="A623" s="1">
        <v>45579</v>
      </c>
      <c r="D623" t="s">
        <v>28</v>
      </c>
      <c r="E623">
        <v>1.1499999999999999</v>
      </c>
      <c r="F623">
        <v>1.06</v>
      </c>
      <c r="G623">
        <v>1.05</v>
      </c>
      <c r="H623" s="11">
        <f t="shared" si="40"/>
        <v>0.81499999999999995</v>
      </c>
      <c r="I623">
        <v>1299.7</v>
      </c>
      <c r="J623">
        <v>1</v>
      </c>
      <c r="K623">
        <v>1299.7</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row>
    <row r="631" spans="1:17">
      <c r="A631" s="1">
        <v>45587</v>
      </c>
      <c r="B631" s="10">
        <v>0.34375</v>
      </c>
      <c r="D631" t="s">
        <v>19</v>
      </c>
      <c r="E631">
        <v>2.62</v>
      </c>
      <c r="F631">
        <v>1.87</v>
      </c>
      <c r="G631">
        <v>1.93</v>
      </c>
      <c r="H631" s="11">
        <f t="shared" si="40"/>
        <v>2.14</v>
      </c>
      <c r="I631">
        <f t="shared" si="43"/>
        <v>0</v>
      </c>
      <c r="J631">
        <v>1</v>
      </c>
    </row>
    <row r="632" spans="1:17">
      <c r="A632" s="1">
        <v>45587</v>
      </c>
      <c r="B632" s="10">
        <v>0.73263888888888884</v>
      </c>
      <c r="D632" t="s">
        <v>28</v>
      </c>
      <c r="E632">
        <v>1.26</v>
      </c>
      <c r="F632">
        <v>1.18</v>
      </c>
      <c r="G632">
        <v>1.02</v>
      </c>
      <c r="H632" s="11">
        <f t="shared" si="40"/>
        <v>1.1533333333333333</v>
      </c>
      <c r="I632">
        <f t="shared" si="43"/>
        <v>0</v>
      </c>
      <c r="J632">
        <v>1</v>
      </c>
    </row>
    <row r="633" spans="1:17">
      <c r="A633" s="1">
        <v>45587</v>
      </c>
      <c r="B633" s="10">
        <v>0.79166666666666663</v>
      </c>
      <c r="D633" t="s">
        <v>34</v>
      </c>
      <c r="E633">
        <v>4.66</v>
      </c>
      <c r="F633">
        <v>5.55</v>
      </c>
      <c r="G633" s="11">
        <v>2.8</v>
      </c>
      <c r="H633" s="11">
        <f t="shared" si="40"/>
        <v>4.3366666666666669</v>
      </c>
      <c r="I633">
        <f t="shared" si="43"/>
        <v>0</v>
      </c>
      <c r="J633">
        <v>1</v>
      </c>
    </row>
    <row r="634" spans="1:17">
      <c r="A634" s="1">
        <v>45587</v>
      </c>
      <c r="B634" s="10">
        <v>0.70833333333333337</v>
      </c>
      <c r="D634" t="s">
        <v>31</v>
      </c>
      <c r="E634">
        <v>6.32</v>
      </c>
      <c r="F634">
        <v>4.75</v>
      </c>
      <c r="G634">
        <v>4.95</v>
      </c>
      <c r="H634" s="11">
        <f t="shared" si="40"/>
        <v>5.34</v>
      </c>
      <c r="I634">
        <f t="shared" si="43"/>
        <v>0</v>
      </c>
      <c r="J634">
        <v>1</v>
      </c>
    </row>
    <row r="635" spans="1:17">
      <c r="A635" s="1">
        <v>45587</v>
      </c>
      <c r="B635" s="10">
        <v>0.6875</v>
      </c>
      <c r="D635" t="s">
        <v>38</v>
      </c>
      <c r="E635">
        <v>6.24</v>
      </c>
      <c r="F635">
        <v>5.61</v>
      </c>
      <c r="G635">
        <v>6.23</v>
      </c>
      <c r="H635" s="11">
        <f t="shared" si="40"/>
        <v>6.0266666666666673</v>
      </c>
      <c r="I635">
        <f t="shared" si="43"/>
        <v>0</v>
      </c>
      <c r="J635">
        <v>1</v>
      </c>
    </row>
    <row r="636" spans="1:17">
      <c r="A636" s="1">
        <v>45588</v>
      </c>
      <c r="B636" s="10">
        <v>0.5</v>
      </c>
      <c r="D636" t="s">
        <v>26</v>
      </c>
      <c r="E636" s="11">
        <v>0.6</v>
      </c>
      <c r="F636">
        <v>0.69</v>
      </c>
      <c r="G636">
        <v>0.64</v>
      </c>
      <c r="H636" s="11">
        <f t="shared" si="40"/>
        <v>0.64333333333333342</v>
      </c>
      <c r="I636">
        <f t="shared" si="43"/>
        <v>0</v>
      </c>
      <c r="J636">
        <v>1</v>
      </c>
    </row>
  </sheetData>
  <autoFilter ref="A1:L62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60</v>
      </c>
    </row>
    <row r="2" spans="1:15">
      <c r="A2" s="1">
        <v>45469</v>
      </c>
      <c r="B2" s="2">
        <v>0.40486111111111112</v>
      </c>
      <c r="D2" t="s">
        <v>61</v>
      </c>
      <c r="G2">
        <v>7.98</v>
      </c>
      <c r="H2">
        <v>8.98</v>
      </c>
      <c r="I2">
        <v>8.92</v>
      </c>
      <c r="J2">
        <f>AVERAGE(G2:I2)</f>
        <v>8.6266666666666669</v>
      </c>
      <c r="K2">
        <v>151.5</v>
      </c>
    </row>
    <row r="3" spans="1:15">
      <c r="A3" s="1">
        <v>45469</v>
      </c>
      <c r="B3" s="2">
        <v>0.43194444444444446</v>
      </c>
      <c r="D3" t="s">
        <v>62</v>
      </c>
      <c r="G3">
        <v>6.3</v>
      </c>
      <c r="H3">
        <v>7.32</v>
      </c>
      <c r="I3">
        <v>6.28</v>
      </c>
      <c r="J3">
        <f t="shared" ref="J3:J8" si="0">AVERAGE(G3:I3)</f>
        <v>6.6333333333333337</v>
      </c>
      <c r="K3">
        <v>130.1</v>
      </c>
    </row>
    <row r="4" spans="1:15">
      <c r="A4" s="1">
        <v>45488</v>
      </c>
      <c r="C4" t="s">
        <v>63</v>
      </c>
      <c r="K4">
        <v>0</v>
      </c>
    </row>
    <row r="5" spans="1:15">
      <c r="A5" s="1">
        <v>45489</v>
      </c>
      <c r="B5" s="2">
        <v>0.52430555555555558</v>
      </c>
      <c r="D5" t="s">
        <v>16</v>
      </c>
      <c r="G5">
        <v>9.58</v>
      </c>
      <c r="H5">
        <v>9.07</v>
      </c>
      <c r="I5">
        <v>9.64</v>
      </c>
      <c r="J5">
        <f t="shared" si="0"/>
        <v>9.43</v>
      </c>
      <c r="K5">
        <v>44.8</v>
      </c>
      <c r="O5" t="s">
        <v>64</v>
      </c>
    </row>
    <row r="6" spans="1:15">
      <c r="A6" s="1">
        <v>45489</v>
      </c>
      <c r="B6" s="2">
        <v>0.52430555555555558</v>
      </c>
      <c r="D6" t="s">
        <v>16</v>
      </c>
      <c r="G6">
        <v>12.61</v>
      </c>
      <c r="H6">
        <v>12.35</v>
      </c>
      <c r="I6">
        <v>10.48</v>
      </c>
      <c r="J6">
        <f t="shared" si="0"/>
        <v>11.813333333333333</v>
      </c>
      <c r="K6">
        <v>76.7</v>
      </c>
      <c r="O6" t="s">
        <v>65</v>
      </c>
    </row>
    <row r="7" spans="1:15">
      <c r="A7" s="1">
        <v>45491</v>
      </c>
      <c r="B7" s="2">
        <v>0.44027777777777777</v>
      </c>
      <c r="D7" t="s">
        <v>66</v>
      </c>
      <c r="G7">
        <v>8.4</v>
      </c>
      <c r="H7">
        <v>9.0399999999999991</v>
      </c>
      <c r="I7">
        <v>9.6999999999999993</v>
      </c>
      <c r="J7">
        <f t="shared" si="0"/>
        <v>9.0466666666666651</v>
      </c>
      <c r="K7">
        <v>461.1</v>
      </c>
    </row>
    <row r="8" spans="1:15">
      <c r="A8" s="1">
        <v>45491</v>
      </c>
      <c r="B8" s="2">
        <v>0.45694444444444443</v>
      </c>
      <c r="D8" t="s">
        <v>67</v>
      </c>
      <c r="G8">
        <v>4.0999999999999996</v>
      </c>
      <c r="H8">
        <v>4.6100000000000003</v>
      </c>
      <c r="I8">
        <v>3.78</v>
      </c>
      <c r="J8">
        <f t="shared" si="0"/>
        <v>4.1633333333333331</v>
      </c>
      <c r="K8">
        <v>206.4</v>
      </c>
    </row>
    <row r="9" spans="1:15">
      <c r="A9" s="1">
        <v>45539</v>
      </c>
      <c r="B9" s="2">
        <v>0.52777777777777779</v>
      </c>
      <c r="D9" t="s">
        <v>68</v>
      </c>
      <c r="E9" s="1">
        <v>45538</v>
      </c>
      <c r="K9" t="s">
        <v>49</v>
      </c>
    </row>
    <row r="10" spans="1:15">
      <c r="A10" s="1">
        <v>45539</v>
      </c>
      <c r="B10" s="2">
        <v>0.52777777777777779</v>
      </c>
      <c r="D10" t="s">
        <v>68</v>
      </c>
      <c r="E10" s="1">
        <v>45538</v>
      </c>
      <c r="K10">
        <f>L10*M10</f>
        <v>9678.4</v>
      </c>
      <c r="L10">
        <v>4</v>
      </c>
      <c r="M10">
        <v>2419.6</v>
      </c>
      <c r="O10" t="s">
        <v>69</v>
      </c>
    </row>
    <row r="11" spans="1:15">
      <c r="D11" s="22" t="s">
        <v>70</v>
      </c>
      <c r="E11" s="23">
        <v>45545</v>
      </c>
      <c r="F11" s="24">
        <v>0.46388888888888885</v>
      </c>
      <c r="G11" s="22"/>
      <c r="H11" s="22"/>
      <c r="I11" s="22"/>
      <c r="J11" s="22"/>
      <c r="K11" s="22">
        <f>M11*L11</f>
        <v>850</v>
      </c>
      <c r="L11" s="22">
        <v>10</v>
      </c>
      <c r="M11" s="22">
        <v>85</v>
      </c>
    </row>
    <row r="12" spans="1:15">
      <c r="D12" s="22" t="s">
        <v>71</v>
      </c>
      <c r="E12" s="23"/>
      <c r="F12" s="24"/>
      <c r="G12" s="22"/>
      <c r="H12" s="22"/>
      <c r="I12" s="22"/>
      <c r="J12" s="22"/>
      <c r="K12" s="25">
        <f>+K11/13.5</f>
        <v>62.962962962962962</v>
      </c>
      <c r="L12" s="22"/>
      <c r="M12" s="22"/>
    </row>
    <row r="13" spans="1:15">
      <c r="D13" s="22" t="s">
        <v>72</v>
      </c>
      <c r="E13" s="23">
        <v>45545</v>
      </c>
      <c r="F13" s="24">
        <v>0.46388888888888885</v>
      </c>
      <c r="G13" s="22"/>
      <c r="H13" s="22"/>
      <c r="I13" s="22"/>
      <c r="J13" s="22"/>
      <c r="K13" s="25">
        <v>45</v>
      </c>
      <c r="L13" s="22"/>
      <c r="M13" s="22"/>
    </row>
    <row r="14" spans="1:15">
      <c r="D14" s="22" t="s">
        <v>73</v>
      </c>
      <c r="E14" s="23">
        <v>45545</v>
      </c>
      <c r="F14" s="24">
        <v>0.46388888888888885</v>
      </c>
      <c r="G14" s="22"/>
      <c r="H14" s="22"/>
      <c r="I14" s="22"/>
      <c r="J14" s="22"/>
      <c r="K14" s="26">
        <f>M14*L14*(900/13)</f>
        <v>73278.106508875731</v>
      </c>
      <c r="L14" s="25">
        <f>100/13</f>
        <v>7.6923076923076925</v>
      </c>
      <c r="M14" s="22">
        <v>137.6</v>
      </c>
      <c r="O14" t="s">
        <v>74</v>
      </c>
    </row>
    <row r="15" spans="1:15">
      <c r="D15" s="22" t="s">
        <v>75</v>
      </c>
      <c r="E15" s="22"/>
      <c r="F15" s="22"/>
      <c r="G15" s="22"/>
      <c r="H15" s="22"/>
      <c r="I15" s="22"/>
      <c r="J15" s="22"/>
      <c r="K15" s="26">
        <f>+K14/10.5</f>
        <v>6978.8672865595936</v>
      </c>
      <c r="L15" s="22"/>
      <c r="M15"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76</v>
      </c>
      <c r="C1" s="6" t="s">
        <v>77</v>
      </c>
      <c r="D1" s="6" t="s">
        <v>78</v>
      </c>
      <c r="E1" s="6" t="s">
        <v>79</v>
      </c>
      <c r="F1" s="6" t="s">
        <v>80</v>
      </c>
      <c r="G1" s="6" t="s">
        <v>81</v>
      </c>
      <c r="H1" s="6" t="s">
        <v>82</v>
      </c>
      <c r="I1" s="6" t="s">
        <v>60</v>
      </c>
    </row>
    <row r="2" spans="1:9">
      <c r="A2" t="s">
        <v>17</v>
      </c>
      <c r="B2" t="s">
        <v>83</v>
      </c>
      <c r="C2" t="s">
        <v>84</v>
      </c>
      <c r="D2" s="7" t="s">
        <v>85</v>
      </c>
      <c r="E2" s="8">
        <v>89.1</v>
      </c>
      <c r="F2" t="s">
        <v>86</v>
      </c>
      <c r="G2">
        <v>35.909429000000003</v>
      </c>
      <c r="H2">
        <v>-86.855795999999998</v>
      </c>
    </row>
    <row r="3" spans="1:9">
      <c r="A3" t="s">
        <v>16</v>
      </c>
      <c r="B3" t="s">
        <v>83</v>
      </c>
      <c r="C3" t="s">
        <v>87</v>
      </c>
      <c r="D3" s="7" t="s">
        <v>85</v>
      </c>
      <c r="E3" s="8">
        <v>68.400000000000006</v>
      </c>
      <c r="F3" t="s">
        <v>88</v>
      </c>
      <c r="G3">
        <v>36.017164000000001</v>
      </c>
      <c r="H3">
        <v>-86.900035000000003</v>
      </c>
    </row>
    <row r="4" spans="1:9">
      <c r="A4" t="s">
        <v>14</v>
      </c>
      <c r="B4" t="s">
        <v>83</v>
      </c>
      <c r="C4" t="s">
        <v>89</v>
      </c>
      <c r="D4" s="7" t="s">
        <v>85</v>
      </c>
      <c r="E4" s="8">
        <v>62</v>
      </c>
      <c r="F4" t="s">
        <v>90</v>
      </c>
      <c r="G4">
        <v>36.054386999999998</v>
      </c>
      <c r="H4">
        <v>-86.928715999999994</v>
      </c>
    </row>
    <row r="5" spans="1:9">
      <c r="A5" t="s">
        <v>19</v>
      </c>
      <c r="B5" t="s">
        <v>83</v>
      </c>
      <c r="C5" t="s">
        <v>91</v>
      </c>
      <c r="D5" s="7" t="s">
        <v>85</v>
      </c>
      <c r="E5" s="8">
        <v>32.200000000000003</v>
      </c>
      <c r="F5" t="s">
        <v>92</v>
      </c>
      <c r="G5">
        <v>36.123683</v>
      </c>
      <c r="H5">
        <v>-87.099001999999999</v>
      </c>
    </row>
    <row r="6" spans="1:9">
      <c r="A6" t="s">
        <v>22</v>
      </c>
      <c r="B6" t="s">
        <v>93</v>
      </c>
      <c r="C6" t="s">
        <v>94</v>
      </c>
      <c r="D6" s="7" t="s">
        <v>95</v>
      </c>
      <c r="E6" s="8" t="s">
        <v>96</v>
      </c>
      <c r="F6" t="s">
        <v>97</v>
      </c>
      <c r="G6">
        <v>36.112737000000003</v>
      </c>
      <c r="H6">
        <v>-86.862464000000003</v>
      </c>
    </row>
    <row r="7" spans="1:9">
      <c r="A7" t="s">
        <v>21</v>
      </c>
      <c r="B7" t="s">
        <v>93</v>
      </c>
      <c r="C7" t="s">
        <v>98</v>
      </c>
      <c r="D7" s="7" t="s">
        <v>95</v>
      </c>
      <c r="E7" s="8">
        <v>5</v>
      </c>
      <c r="F7" t="s">
        <v>97</v>
      </c>
      <c r="G7">
        <v>36.132171</v>
      </c>
      <c r="H7">
        <v>-86.848483999999999</v>
      </c>
    </row>
    <row r="8" spans="1:9">
      <c r="A8" t="s">
        <v>23</v>
      </c>
      <c r="B8" t="s">
        <v>99</v>
      </c>
      <c r="C8" t="s">
        <v>100</v>
      </c>
      <c r="D8" s="7" t="s">
        <v>95</v>
      </c>
      <c r="E8" s="8" t="s">
        <v>101</v>
      </c>
      <c r="F8" t="s">
        <v>102</v>
      </c>
      <c r="G8">
        <v>36.012873999999996</v>
      </c>
      <c r="H8">
        <v>-86.685050000000004</v>
      </c>
    </row>
    <row r="9" spans="1:9">
      <c r="A9" t="s">
        <v>24</v>
      </c>
      <c r="B9" t="s">
        <v>99</v>
      </c>
      <c r="C9" t="s">
        <v>103</v>
      </c>
      <c r="D9" s="7" t="s">
        <v>95</v>
      </c>
      <c r="E9" s="8" t="s">
        <v>104</v>
      </c>
      <c r="F9" t="s">
        <v>105</v>
      </c>
      <c r="G9">
        <v>36.118186999999999</v>
      </c>
      <c r="H9">
        <v>-86.724369999999993</v>
      </c>
    </row>
    <row r="10" spans="1:9">
      <c r="A10" t="s">
        <v>26</v>
      </c>
      <c r="B10" t="s">
        <v>106</v>
      </c>
      <c r="C10" t="s">
        <v>107</v>
      </c>
      <c r="D10" s="7" t="s">
        <v>95</v>
      </c>
      <c r="E10">
        <v>0.1</v>
      </c>
      <c r="F10" t="s">
        <v>108</v>
      </c>
      <c r="G10">
        <v>36.114162999999998</v>
      </c>
      <c r="H10">
        <v>-86.777017000000001</v>
      </c>
    </row>
    <row r="11" spans="1:9">
      <c r="A11" t="s">
        <v>28</v>
      </c>
      <c r="B11" t="s">
        <v>109</v>
      </c>
      <c r="C11" t="s">
        <v>110</v>
      </c>
      <c r="D11" s="7" t="s">
        <v>95</v>
      </c>
      <c r="E11" s="8" t="s">
        <v>111</v>
      </c>
      <c r="F11" t="s">
        <v>112</v>
      </c>
      <c r="G11">
        <v>36.21208</v>
      </c>
      <c r="H11">
        <v>-86.825408999999993</v>
      </c>
    </row>
    <row r="12" spans="1:9">
      <c r="A12" t="s">
        <v>31</v>
      </c>
      <c r="B12" t="s">
        <v>113</v>
      </c>
      <c r="C12" t="s">
        <v>114</v>
      </c>
      <c r="D12" s="7" t="s">
        <v>95</v>
      </c>
      <c r="E12">
        <v>191</v>
      </c>
      <c r="F12" t="s">
        <v>115</v>
      </c>
      <c r="G12">
        <v>36.165491000000003</v>
      </c>
      <c r="H12">
        <v>-86.775768999999997</v>
      </c>
    </row>
    <row r="13" spans="1:9">
      <c r="A13" t="s">
        <v>34</v>
      </c>
      <c r="B13" t="s">
        <v>116</v>
      </c>
      <c r="C13" t="s">
        <v>117</v>
      </c>
      <c r="D13" s="7" t="s">
        <v>118</v>
      </c>
      <c r="E13">
        <v>10.1</v>
      </c>
      <c r="F13" t="s">
        <v>119</v>
      </c>
      <c r="G13">
        <v>35.941533</v>
      </c>
      <c r="H13">
        <v>-86.378028999999998</v>
      </c>
      <c r="I13" t="s">
        <v>120</v>
      </c>
    </row>
    <row r="14" spans="1:9">
      <c r="A14" t="s">
        <v>38</v>
      </c>
      <c r="B14" t="s">
        <v>121</v>
      </c>
      <c r="C14" t="s">
        <v>122</v>
      </c>
      <c r="D14" s="7" t="s">
        <v>123</v>
      </c>
      <c r="E14">
        <v>72.599999999999994</v>
      </c>
      <c r="F14" t="s">
        <v>124</v>
      </c>
      <c r="G14">
        <v>35.785136999999999</v>
      </c>
      <c r="H14">
        <v>-87.460560000000001</v>
      </c>
    </row>
    <row r="15" spans="1:9">
      <c r="A15" t="s">
        <v>18</v>
      </c>
      <c r="B15" t="s">
        <v>83</v>
      </c>
      <c r="C15" t="s">
        <v>125</v>
      </c>
      <c r="D15" s="7" t="s">
        <v>85</v>
      </c>
      <c r="E15">
        <v>57.3</v>
      </c>
      <c r="F15" t="s">
        <v>90</v>
      </c>
      <c r="G15">
        <v>36.077539999999999</v>
      </c>
      <c r="H15">
        <v>-86.962377000000004</v>
      </c>
    </row>
    <row r="16" spans="1:9">
      <c r="A16" t="s">
        <v>33</v>
      </c>
      <c r="B16" t="s">
        <v>126</v>
      </c>
      <c r="C16" t="s">
        <v>127</v>
      </c>
      <c r="D16" s="7" t="s">
        <v>85</v>
      </c>
      <c r="E16">
        <v>1.8</v>
      </c>
      <c r="F16" t="s">
        <v>128</v>
      </c>
      <c r="G16">
        <v>36.048997</v>
      </c>
      <c r="H16">
        <v>-86.906251999999995</v>
      </c>
    </row>
    <row r="18" spans="1:6">
      <c r="A18" t="s">
        <v>129</v>
      </c>
    </row>
    <row r="19" spans="1:6">
      <c r="A19" t="s">
        <v>130</v>
      </c>
      <c r="F19" s="20"/>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2024-10-23T17:48:56Z</dcterms:modified>
  <cp:category/>
  <cp:contentStatus/>
</cp:coreProperties>
</file>