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2"/>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336" documentId="13_ncr:1_{AB1B74D9-F963-4697-8695-D6254C10D8C4}" xr6:coauthVersionLast="47" xr6:coauthVersionMax="47" xr10:uidLastSave="{90C405E9-C345-465E-BC47-5A38C132891F}"/>
  <bookViews>
    <workbookView xWindow="-289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'HR-UpToDate'!$A$1:$L$668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01" i="1" l="1"/>
  <c r="I694" i="1"/>
  <c r="I690" i="1"/>
  <c r="I689" i="1"/>
  <c r="I660" i="1"/>
  <c r="K700" i="1"/>
  <c r="K699" i="1"/>
  <c r="K698" i="1"/>
  <c r="K697" i="1"/>
  <c r="K696" i="1"/>
  <c r="K695"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Q623" i="1"/>
  <c r="H623" i="1" s="1"/>
  <c r="Q622" i="1"/>
  <c r="H622" i="1" s="1"/>
  <c r="H624" i="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<sst xmlns="http://schemas.openxmlformats.org/spreadsheetml/2006/main" count="929" uniqueCount="156">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</sst>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04"/>
  <sheetViews>
    <sheetView tabSelected="1" workbookViewId="0">
      <pane ySplit="1" topLeftCell="A695" activePane="bottomLeft" state="frozen"/>
      <selection pane="bottomLeft" activeCell="H704" sqref="H704"/>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0">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0">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0">
        <f t="shared" si="24"/>
        <v>8.9433333333333334</v>
      </c>
      <c r="I598">
        <f t="shared" si="25"/>
        <v>10.7</v>
      </c>
      <c r="J598">
        <v>1</v>
      </c>
      <c r="K598">
        <v>10.7</v>
      </c>
      <c r="M598">
        <v>14250</v>
      </c>
    </row>
    <row r="599" spans="1:17">
      <c r="A599" s="1">
        <v>45559</v>
      </c>
      <c r="B599" s="10">
        <v>0.4381944444444445</v>
      </c>
      <c r="D599" t="s">
        <v>50</v>
      </c>
      <c r="E599">
        <v>3.32</v>
      </c>
      <c r="F599">
        <v>3.08</v>
      </c>
      <c r="G599">
        <v>3.73</v>
      </c>
      <c r="H599" s="20">
        <f t="shared" si="24"/>
        <v>3.3766666666666669</v>
      </c>
      <c r="I599">
        <f t="shared" si="25"/>
        <v>2419.6</v>
      </c>
      <c r="J599">
        <v>1</v>
      </c>
      <c r="K599">
        <v>2419.6</v>
      </c>
    </row>
    <row r="600" spans="1:17">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0">
        <f t="shared" si="26"/>
        <v>12.65</v>
      </c>
      <c r="I603">
        <f t="shared" si="27"/>
        <v>72.3</v>
      </c>
      <c r="J603">
        <v>1</v>
      </c>
      <c r="K603">
        <v>72.3</v>
      </c>
    </row>
    <row r="604" spans="1:17">
      <c r="A604" s="1">
        <v>45559</v>
      </c>
      <c r="B604" s="10">
        <v>0.52083333333333337</v>
      </c>
      <c r="D604" t="s">
        <v>28</v>
      </c>
      <c r="E604">
        <v>1.82</v>
      </c>
      <c r="F604">
        <v>1.84</v>
      </c>
      <c r="G604">
        <v>2.1</v>
      </c>
      <c r="H604" s="20">
        <f t="shared" si="26"/>
        <v>1.92</v>
      </c>
      <c r="I604">
        <f t="shared" si="27"/>
        <v>110.6</v>
      </c>
      <c r="J604">
        <v>1</v>
      </c>
      <c r="K604">
        <v>110.6</v>
      </c>
      <c r="M604">
        <v>2.59</v>
      </c>
    </row>
    <row r="605" spans="1:17">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0">
        <f t="shared" si="28"/>
        <v>4.0866666666666669</v>
      </c>
      <c r="I606">
        <f t="shared" si="29"/>
        <v>412.8</v>
      </c>
      <c r="J606">
        <f>100/50</f>
        <v>2</v>
      </c>
      <c r="K606">
        <v>206.4</v>
      </c>
    </row>
    <row r="607" spans="1:17">
      <c r="A607" s="1">
        <v>45565</v>
      </c>
      <c r="B607" s="10">
        <v>0.64583333333333337</v>
      </c>
      <c r="D607" t="s">
        <v>31</v>
      </c>
      <c r="E607">
        <v>8.49</v>
      </c>
      <c r="F607">
        <v>4.29</v>
      </c>
      <c r="G607">
        <v>5.05</v>
      </c>
      <c r="H607" s="20">
        <f t="shared" si="28"/>
        <v>5.9433333333333342</v>
      </c>
      <c r="I607">
        <f t="shared" si="29"/>
        <v>201.4</v>
      </c>
      <c r="J607">
        <v>1</v>
      </c>
      <c r="K607">
        <v>201.4</v>
      </c>
      <c r="M607">
        <v>7740</v>
      </c>
    </row>
    <row r="608" spans="1:17">
      <c r="A608" s="1">
        <v>45566</v>
      </c>
      <c r="B608" s="10">
        <v>0.48888888888888887</v>
      </c>
      <c r="D608" t="s">
        <v>50</v>
      </c>
      <c r="E608">
        <v>2.99</v>
      </c>
      <c r="F608">
        <v>3.12</v>
      </c>
      <c r="G608">
        <v>5.2</v>
      </c>
      <c r="H608" s="20">
        <f t="shared" si="28"/>
        <v>3.77</v>
      </c>
      <c r="I608">
        <f t="shared" si="29"/>
        <v>181.2</v>
      </c>
      <c r="J608">
        <f>100/50</f>
        <v>2</v>
      </c>
      <c r="K608">
        <v>90.6</v>
      </c>
    </row>
    <row r="609" spans="1:17">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0">
        <f t="shared" si="32"/>
        <v>14.38</v>
      </c>
      <c r="I611">
        <f t="shared" si="33"/>
        <v>201.4</v>
      </c>
      <c r="J611">
        <v>1</v>
      </c>
      <c r="K611">
        <v>201.4</v>
      </c>
      <c r="M611">
        <v>840</v>
      </c>
    </row>
    <row r="612" spans="1:17">
      <c r="A612" s="1">
        <v>45566</v>
      </c>
      <c r="B612" s="10">
        <v>0.6875</v>
      </c>
      <c r="D612" t="s">
        <v>38</v>
      </c>
      <c r="E612">
        <v>17.91</v>
      </c>
      <c r="F612">
        <v>16.21</v>
      </c>
      <c r="G612">
        <v>18.38</v>
      </c>
      <c r="H612" s="20">
        <f t="shared" si="32"/>
        <v>17.5</v>
      </c>
      <c r="I612">
        <f t="shared" si="33"/>
        <v>71.7</v>
      </c>
      <c r="J612">
        <v>1</v>
      </c>
      <c r="K612">
        <v>71.7</v>
      </c>
    </row>
    <row r="613" spans="1:17">
      <c r="A613" s="1">
        <v>45566</v>
      </c>
      <c r="B613" s="10">
        <v>0.58333333333333337</v>
      </c>
      <c r="D613" t="s">
        <v>28</v>
      </c>
      <c r="E613">
        <v>4.91</v>
      </c>
      <c r="F613">
        <v>3.05</v>
      </c>
      <c r="G613">
        <v>3.6</v>
      </c>
      <c r="H613" s="20">
        <f t="shared" si="32"/>
        <v>3.8533333333333335</v>
      </c>
      <c r="I613">
        <f t="shared" si="33"/>
        <v>344.8</v>
      </c>
      <c r="J613">
        <v>1</v>
      </c>
      <c r="K613">
        <v>344.8</v>
      </c>
      <c r="M613">
        <v>31.4</v>
      </c>
    </row>
    <row r="614" spans="1:17">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c r="A618" s="1">
        <v>45574</v>
      </c>
      <c r="B618" s="10">
        <v>0.40277777777777773</v>
      </c>
      <c r="D618" t="s">
        <v>33</v>
      </c>
      <c r="E618">
        <v>1.46</v>
      </c>
      <c r="F618">
        <v>1.6</v>
      </c>
      <c r="G618">
        <v>1.54</v>
      </c>
      <c r="H618" s="20">
        <f t="shared" si="38"/>
        <v>1.5333333333333332</v>
      </c>
      <c r="I618">
        <f t="shared" si="39"/>
        <v>435.2</v>
      </c>
      <c r="J618">
        <v>1</v>
      </c>
      <c r="K618" s="26">
        <v>435.2</v>
      </c>
      <c r="O618" t="s">
        <v>54</v>
      </c>
    </row>
    <row r="619" spans="1:17">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0">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row r="637" spans="1:17">
      <c r="A637" s="29">
        <v>45810</v>
      </c>
      <c r="B637" s="10">
        <v>0.36458333333333331</v>
      </c>
      <c r="D637" t="s">
        <v>22</v>
      </c>
      <c r="E637">
        <v>1.5</v>
      </c>
      <c r="F637">
        <v>1.42</v>
      </c>
      <c r="G637">
        <v>1.86</v>
      </c>
      <c r="H637" s="11">
        <f t="shared" si="40"/>
        <v>1.5933333333333335</v>
      </c>
      <c r="I637">
        <v>259.5</v>
      </c>
      <c r="J637">
        <v>1</v>
      </c>
      <c r="K637">
        <f>+I637*J637</f>
        <v>259.5</v>
      </c>
      <c r="O637" t="s">
        <v>60</v>
      </c>
    </row>
    <row r="638" spans="1:17">
      <c r="A638" s="1">
        <v>45810</v>
      </c>
      <c r="B638" s="10">
        <v>0.34375</v>
      </c>
      <c r="D638" t="s">
        <v>61</v>
      </c>
      <c r="E638">
        <v>8.83</v>
      </c>
      <c r="F638">
        <v>8.66</v>
      </c>
      <c r="G638">
        <v>8.34</v>
      </c>
      <c r="H638" s="11">
        <f t="shared" si="40"/>
        <v>8.6100000000000012</v>
      </c>
      <c r="I638" s="20">
        <v>727</v>
      </c>
      <c r="J638">
        <v>1</v>
      </c>
      <c r="K638" s="20">
        <f t="shared" ref="K638:K700" si="44">+I638*J638</f>
        <v>727</v>
      </c>
    </row>
    <row r="639" spans="1:17">
      <c r="A639" s="1">
        <v>45810</v>
      </c>
      <c r="B639" s="10">
        <v>0.37847222222222221</v>
      </c>
      <c r="D639" t="s">
        <v>24</v>
      </c>
      <c r="E639">
        <v>4.47</v>
      </c>
      <c r="F639">
        <v>4.87</v>
      </c>
      <c r="G639">
        <v>4.32</v>
      </c>
      <c r="H639" s="11">
        <f t="shared" si="40"/>
        <v>4.5533333333333337</v>
      </c>
      <c r="I639">
        <v>488.4</v>
      </c>
      <c r="J639">
        <v>1</v>
      </c>
      <c r="K639">
        <f t="shared" si="44"/>
        <v>488.4</v>
      </c>
      <c r="O639" t="s">
        <v>62</v>
      </c>
    </row>
    <row r="640" spans="1:17">
      <c r="A640" s="1">
        <v>45810</v>
      </c>
      <c r="B640" s="10">
        <v>0.39930555555555558</v>
      </c>
      <c r="D640" t="s">
        <v>16</v>
      </c>
      <c r="E640">
        <v>9.32</v>
      </c>
      <c r="F640">
        <v>8.7200000000000006</v>
      </c>
      <c r="G640">
        <v>6.72</v>
      </c>
      <c r="H640" s="11">
        <f t="shared" si="40"/>
        <v>8.2533333333333321</v>
      </c>
      <c r="I640">
        <v>249.5</v>
      </c>
      <c r="J640">
        <v>1</v>
      </c>
      <c r="K640">
        <f t="shared" si="44"/>
        <v>249.5</v>
      </c>
    </row>
    <row r="641" spans="1:15">
      <c r="A641" s="1">
        <v>45810</v>
      </c>
      <c r="B641" s="10">
        <v>0.43194444444444446</v>
      </c>
      <c r="D641" t="s">
        <v>33</v>
      </c>
      <c r="E641">
        <v>3.01</v>
      </c>
      <c r="F641">
        <v>2.63</v>
      </c>
      <c r="G641">
        <v>3.05</v>
      </c>
      <c r="H641" s="11">
        <f t="shared" si="40"/>
        <v>2.8966666666666665</v>
      </c>
      <c r="I641" s="20">
        <v>240</v>
      </c>
      <c r="J641">
        <v>1</v>
      </c>
      <c r="K641">
        <f t="shared" si="44"/>
        <v>240</v>
      </c>
    </row>
    <row r="642" spans="1:15">
      <c r="A642" s="1">
        <v>45810</v>
      </c>
      <c r="B642" s="10">
        <v>0.44444444444444442</v>
      </c>
      <c r="D642" t="s">
        <v>17</v>
      </c>
      <c r="E642">
        <v>9.56</v>
      </c>
      <c r="F642">
        <v>8.42</v>
      </c>
      <c r="G642">
        <v>8.1199999999999992</v>
      </c>
      <c r="H642" s="11">
        <f t="shared" si="40"/>
        <v>8.7000000000000011</v>
      </c>
      <c r="I642">
        <v>166.4</v>
      </c>
      <c r="J642">
        <v>1</v>
      </c>
      <c r="K642">
        <f t="shared" si="44"/>
        <v>166.4</v>
      </c>
    </row>
    <row r="643" spans="1:15">
      <c r="A643" s="1">
        <v>45809</v>
      </c>
      <c r="B643" s="10">
        <v>0.56944444444444442</v>
      </c>
      <c r="D643" t="s">
        <v>38</v>
      </c>
      <c r="E643">
        <v>48.3</v>
      </c>
      <c r="F643">
        <v>49.8</v>
      </c>
      <c r="G643">
        <v>45.4</v>
      </c>
      <c r="H643" s="11">
        <f t="shared" si="40"/>
        <v>47.833333333333336</v>
      </c>
      <c r="I643">
        <v>1986.3</v>
      </c>
      <c r="J643">
        <v>1</v>
      </c>
      <c r="K643">
        <f t="shared" si="44"/>
        <v>1986.3</v>
      </c>
      <c r="O643" t="s">
        <v>63</v>
      </c>
    </row>
    <row r="644" spans="1:1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c r="A645" s="1">
        <v>45810</v>
      </c>
      <c r="B645" s="10">
        <v>0.47361111111111109</v>
      </c>
      <c r="D645" t="s">
        <v>18</v>
      </c>
      <c r="E645">
        <v>8.52</v>
      </c>
      <c r="F645" s="11">
        <v>7.7</v>
      </c>
      <c r="G645" s="11">
        <v>8.9</v>
      </c>
      <c r="H645" s="11">
        <f t="shared" si="40"/>
        <v>8.3733333333333331</v>
      </c>
      <c r="I645">
        <v>63.8</v>
      </c>
      <c r="J645">
        <v>1</v>
      </c>
      <c r="K645">
        <f t="shared" si="44"/>
        <v>63.8</v>
      </c>
    </row>
    <row r="646" spans="1:15">
      <c r="A646" s="1">
        <v>45810</v>
      </c>
      <c r="B646" s="10">
        <v>0.50694444444444442</v>
      </c>
      <c r="D646" t="s">
        <v>21</v>
      </c>
      <c r="E646">
        <v>1.81</v>
      </c>
      <c r="F646">
        <v>1.78</v>
      </c>
      <c r="G646">
        <v>1.68</v>
      </c>
      <c r="H646" s="11">
        <f>+AVERAGE(E646:G646)</f>
        <v>1.7566666666666666</v>
      </c>
      <c r="I646">
        <v>141.4</v>
      </c>
      <c r="J646">
        <v>1</v>
      </c>
      <c r="K646">
        <f t="shared" si="44"/>
        <v>141.4</v>
      </c>
    </row>
    <row r="647" spans="1:1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c r="A648" s="1">
        <v>45810</v>
      </c>
      <c r="B648" s="10">
        <v>0.73611111111111116</v>
      </c>
      <c r="D648" t="s">
        <v>28</v>
      </c>
      <c r="E648">
        <v>4.12</v>
      </c>
      <c r="F648" s="11">
        <v>3.7</v>
      </c>
      <c r="G648" s="11">
        <v>4.2</v>
      </c>
      <c r="H648" s="11">
        <f t="shared" si="40"/>
        <v>4.0066666666666668</v>
      </c>
      <c r="I648">
        <v>115.3</v>
      </c>
      <c r="J648">
        <v>1</v>
      </c>
      <c r="K648">
        <f t="shared" si="44"/>
        <v>115.3</v>
      </c>
    </row>
    <row r="649" spans="1:15">
      <c r="A649" s="1">
        <v>45810</v>
      </c>
      <c r="B649" s="10">
        <v>0.54166666666666663</v>
      </c>
      <c r="D649" t="s">
        <v>31</v>
      </c>
      <c r="E649">
        <v>32.299999999999997</v>
      </c>
      <c r="F649">
        <v>30.9</v>
      </c>
      <c r="G649">
        <v>27.8</v>
      </c>
      <c r="H649" s="11">
        <f t="shared" si="40"/>
        <v>30.333333333333332</v>
      </c>
      <c r="I649">
        <v>1203.3</v>
      </c>
      <c r="J649">
        <v>1</v>
      </c>
      <c r="K649">
        <f t="shared" si="44"/>
        <v>1203.3</v>
      </c>
    </row>
    <row r="650" spans="1:15">
      <c r="A650" s="1">
        <v>45811</v>
      </c>
      <c r="B650" s="10">
        <v>0.41666666666666669</v>
      </c>
      <c r="D650" t="s">
        <v>64</v>
      </c>
      <c r="E650">
        <v>2.08</v>
      </c>
      <c r="F650">
        <v>1.88</v>
      </c>
      <c r="G650">
        <v>1.86</v>
      </c>
      <c r="H650" s="11">
        <f t="shared" si="40"/>
        <v>1.9400000000000002</v>
      </c>
      <c r="I650" s="8" t="s">
        <v>49</v>
      </c>
      <c r="J650">
        <v>1</v>
      </c>
      <c r="K650">
        <v>2419.6</v>
      </c>
    </row>
    <row r="651" spans="1:15">
      <c r="A651" s="1">
        <v>45811</v>
      </c>
      <c r="B651" s="10">
        <v>0.76944444444444449</v>
      </c>
      <c r="D651" t="s">
        <v>34</v>
      </c>
      <c r="E651">
        <v>7.92</v>
      </c>
      <c r="F651">
        <v>8.7899999999999991</v>
      </c>
      <c r="G651">
        <v>6.44</v>
      </c>
      <c r="H651" s="11">
        <f t="shared" si="40"/>
        <v>7.7166666666666677</v>
      </c>
      <c r="I651">
        <v>88.4</v>
      </c>
      <c r="J651">
        <v>1</v>
      </c>
      <c r="K651">
        <f t="shared" si="44"/>
        <v>88.4</v>
      </c>
    </row>
    <row r="652" spans="1:1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c r="A653" s="1">
        <v>45817</v>
      </c>
      <c r="B653" s="10">
        <v>0.3888888888888889</v>
      </c>
      <c r="D653" t="s">
        <v>26</v>
      </c>
      <c r="E653">
        <v>1.57</v>
      </c>
      <c r="F653">
        <v>1.6</v>
      </c>
      <c r="G653">
        <v>1.47</v>
      </c>
      <c r="H653" s="11">
        <f t="shared" si="40"/>
        <v>1.5466666666666666</v>
      </c>
      <c r="I653">
        <v>248.1</v>
      </c>
      <c r="J653">
        <v>1</v>
      </c>
      <c r="K653">
        <f t="shared" si="44"/>
        <v>248.1</v>
      </c>
    </row>
    <row r="654" spans="1:15">
      <c r="A654" s="1">
        <v>45817</v>
      </c>
      <c r="B654" s="10">
        <v>0.37916666666666665</v>
      </c>
      <c r="D654" t="s">
        <v>16</v>
      </c>
      <c r="E654">
        <v>23.2</v>
      </c>
      <c r="F654">
        <v>23.1</v>
      </c>
      <c r="G654">
        <v>21.2</v>
      </c>
      <c r="H654" s="11">
        <f t="shared" si="40"/>
        <v>22.5</v>
      </c>
      <c r="I654">
        <v>1119.9000000000001</v>
      </c>
      <c r="J654">
        <v>1</v>
      </c>
      <c r="K654">
        <f t="shared" si="44"/>
        <v>1119.9000000000001</v>
      </c>
    </row>
    <row r="655" spans="1:15">
      <c r="A655" s="1">
        <v>45817</v>
      </c>
      <c r="B655" s="10">
        <v>0.36805555555555558</v>
      </c>
      <c r="D655" t="s">
        <v>22</v>
      </c>
      <c r="E655">
        <v>1.84</v>
      </c>
      <c r="F655">
        <v>1.75</v>
      </c>
      <c r="G655">
        <v>1.87</v>
      </c>
      <c r="H655" s="11">
        <f t="shared" si="40"/>
        <v>1.82</v>
      </c>
      <c r="I655">
        <v>141.4</v>
      </c>
      <c r="J655">
        <v>1</v>
      </c>
      <c r="K655">
        <f t="shared" si="44"/>
        <v>141.4</v>
      </c>
    </row>
    <row r="656" spans="1:15">
      <c r="A656" s="1">
        <v>45817</v>
      </c>
      <c r="B656" s="10">
        <v>0.39513888888888887</v>
      </c>
      <c r="D656" t="s">
        <v>33</v>
      </c>
      <c r="E656">
        <v>3.17</v>
      </c>
      <c r="F656">
        <v>2.59</v>
      </c>
      <c r="G656">
        <v>2.5299999999999998</v>
      </c>
      <c r="H656" s="11">
        <f t="shared" si="40"/>
        <v>2.7633333333333332</v>
      </c>
      <c r="I656">
        <v>275.5</v>
      </c>
      <c r="J656">
        <v>1</v>
      </c>
      <c r="K656">
        <f t="shared" si="44"/>
        <v>275.5</v>
      </c>
    </row>
    <row r="657" spans="1:11">
      <c r="A657" s="1">
        <v>45817</v>
      </c>
      <c r="B657" s="10">
        <v>0.34375</v>
      </c>
      <c r="D657" t="s">
        <v>61</v>
      </c>
      <c r="E657">
        <v>6.56</v>
      </c>
      <c r="F657">
        <v>6.44</v>
      </c>
      <c r="G657">
        <v>6.54</v>
      </c>
      <c r="H657" s="11">
        <f t="shared" si="40"/>
        <v>6.5133333333333328</v>
      </c>
      <c r="I657">
        <v>328.2</v>
      </c>
      <c r="J657">
        <v>1</v>
      </c>
      <c r="K657">
        <f t="shared" si="44"/>
        <v>328.2</v>
      </c>
    </row>
    <row r="658" spans="1:11">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c r="A659" s="1">
        <v>45817</v>
      </c>
      <c r="B659" s="10">
        <v>0.46111111111111114</v>
      </c>
      <c r="D659" t="s">
        <v>17</v>
      </c>
      <c r="E659">
        <v>16.940000000000001</v>
      </c>
      <c r="F659">
        <v>15.91</v>
      </c>
      <c r="G659">
        <v>17.09</v>
      </c>
      <c r="H659" s="11">
        <f t="shared" si="40"/>
        <v>16.646666666666665</v>
      </c>
      <c r="I659">
        <v>547.5</v>
      </c>
      <c r="J659">
        <v>1</v>
      </c>
      <c r="K659">
        <f t="shared" si="44"/>
        <v>547.5</v>
      </c>
    </row>
    <row r="660" spans="1:11">
      <c r="A660" s="1">
        <v>45817</v>
      </c>
      <c r="B660" s="10">
        <v>0.33611111111111114</v>
      </c>
      <c r="D660" t="s">
        <v>64</v>
      </c>
      <c r="E660" s="11">
        <v>1.8</v>
      </c>
      <c r="F660">
        <v>1.68</v>
      </c>
      <c r="G660">
        <v>1.79</v>
      </c>
      <c r="H660" s="11">
        <f t="shared" si="40"/>
        <v>1.7566666666666666</v>
      </c>
      <c r="I660">
        <f>J660*K660</f>
        <v>496.2</v>
      </c>
      <c r="J660">
        <v>2</v>
      </c>
      <c r="K660">
        <v>248.1</v>
      </c>
    </row>
    <row r="661" spans="1:11">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c r="A662" s="1">
        <v>45816</v>
      </c>
      <c r="B662" s="10">
        <v>0.51597222222222228</v>
      </c>
      <c r="D662" t="s">
        <v>38</v>
      </c>
      <c r="E662">
        <v>10.19</v>
      </c>
      <c r="F662">
        <v>8.74</v>
      </c>
      <c r="G662">
        <v>10.220000000000001</v>
      </c>
      <c r="H662" s="11">
        <f t="shared" si="40"/>
        <v>9.7166666666666668</v>
      </c>
      <c r="I662">
        <v>191.8</v>
      </c>
      <c r="J662">
        <v>1</v>
      </c>
      <c r="K662">
        <f t="shared" si="44"/>
        <v>191.8</v>
      </c>
    </row>
    <row r="663" spans="1:11">
      <c r="A663" s="1">
        <v>45817</v>
      </c>
      <c r="B663" s="10">
        <v>0.47638888888888886</v>
      </c>
      <c r="D663" t="s">
        <v>23</v>
      </c>
      <c r="E663">
        <v>5.58</v>
      </c>
      <c r="F663">
        <v>6.02</v>
      </c>
      <c r="G663">
        <v>5.71</v>
      </c>
      <c r="H663" s="11">
        <f t="shared" si="40"/>
        <v>5.77</v>
      </c>
      <c r="I663">
        <v>120.1</v>
      </c>
      <c r="J663">
        <v>1</v>
      </c>
      <c r="K663">
        <f t="shared" si="44"/>
        <v>120.1</v>
      </c>
    </row>
    <row r="664" spans="1:11">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c r="A665" s="1">
        <v>45817</v>
      </c>
      <c r="B665" s="10">
        <v>0.54791666666666672</v>
      </c>
      <c r="D665" t="s">
        <v>28</v>
      </c>
      <c r="E665">
        <v>4.8099999999999996</v>
      </c>
      <c r="F665">
        <v>3.15</v>
      </c>
      <c r="G665">
        <v>3.81</v>
      </c>
      <c r="H665" s="11">
        <f t="shared" si="40"/>
        <v>3.9233333333333333</v>
      </c>
      <c r="I665">
        <v>816.4</v>
      </c>
      <c r="J665">
        <v>1</v>
      </c>
      <c r="K665">
        <f t="shared" si="44"/>
        <v>816.4</v>
      </c>
    </row>
    <row r="666" spans="1:11">
      <c r="A666" s="1">
        <v>45817</v>
      </c>
      <c r="B666" s="10">
        <v>0.72222222222222221</v>
      </c>
      <c r="D666" t="s">
        <v>34</v>
      </c>
      <c r="E666">
        <v>3.82</v>
      </c>
      <c r="F666" s="11">
        <v>3.9</v>
      </c>
      <c r="G666">
        <v>5.13</v>
      </c>
      <c r="H666" s="11">
        <f t="shared" si="40"/>
        <v>4.2833333333333332</v>
      </c>
      <c r="I666">
        <v>172.5</v>
      </c>
      <c r="J666">
        <v>1</v>
      </c>
      <c r="K666">
        <f t="shared" si="44"/>
        <v>172.5</v>
      </c>
    </row>
    <row r="667" spans="1:11">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c r="A668" s="1">
        <v>45818</v>
      </c>
      <c r="B668" s="10">
        <v>0.34027777777777779</v>
      </c>
      <c r="D668" t="s">
        <v>24</v>
      </c>
      <c r="E668">
        <v>44.1</v>
      </c>
      <c r="F668">
        <v>42.2</v>
      </c>
      <c r="G668">
        <v>42.1</v>
      </c>
      <c r="H668" s="11">
        <f t="shared" si="40"/>
        <v>42.800000000000004</v>
      </c>
      <c r="I668" s="8" t="s">
        <v>49</v>
      </c>
      <c r="J668">
        <v>1</v>
      </c>
      <c r="K668" s="8" t="s">
        <v>49</v>
      </c>
    </row>
    <row r="669" spans="1:11">
      <c r="A669" s="1">
        <v>45824</v>
      </c>
      <c r="B669" s="10">
        <v>0.38472222222222224</v>
      </c>
      <c r="D669" t="s">
        <v>16</v>
      </c>
      <c r="E669">
        <v>57.6</v>
      </c>
      <c r="F669">
        <v>51.8</v>
      </c>
      <c r="G669" s="20">
        <v>64</v>
      </c>
      <c r="H669" s="11">
        <f t="shared" si="40"/>
        <v>57.800000000000004</v>
      </c>
      <c r="I669">
        <v>1986.3</v>
      </c>
      <c r="J669">
        <v>1</v>
      </c>
      <c r="K669">
        <f t="shared" si="44"/>
        <v>1986.3</v>
      </c>
    </row>
    <row r="670" spans="1:11">
      <c r="A670" s="1">
        <v>45824</v>
      </c>
      <c r="B670" s="10">
        <v>0.50902777777777775</v>
      </c>
      <c r="D670" t="s">
        <v>18</v>
      </c>
      <c r="E670" s="20">
        <v>60</v>
      </c>
      <c r="F670">
        <v>61.6</v>
      </c>
      <c r="G670">
        <v>60.4</v>
      </c>
      <c r="H670" s="11">
        <f t="shared" si="40"/>
        <v>60.666666666666664</v>
      </c>
      <c r="I670">
        <v>1553.1</v>
      </c>
      <c r="J670">
        <v>1</v>
      </c>
      <c r="K670">
        <f t="shared" si="44"/>
        <v>1553.1</v>
      </c>
    </row>
    <row r="671" spans="1:11">
      <c r="A671" s="1">
        <v>45824</v>
      </c>
      <c r="B671" s="10">
        <v>0.4909722222222222</v>
      </c>
      <c r="D671" t="s">
        <v>23</v>
      </c>
      <c r="E671">
        <v>17.59</v>
      </c>
      <c r="F671">
        <v>16.84</v>
      </c>
      <c r="G671">
        <v>17.39</v>
      </c>
      <c r="H671" s="11">
        <f t="shared" si="40"/>
        <v>17.273333333333333</v>
      </c>
      <c r="I671">
        <v>1732.9</v>
      </c>
      <c r="J671">
        <v>1</v>
      </c>
      <c r="K671">
        <f t="shared" si="44"/>
        <v>1732.9</v>
      </c>
    </row>
    <row r="672" spans="1:11">
      <c r="A672" s="1">
        <v>45824</v>
      </c>
      <c r="B672" s="10">
        <v>0.37847222222222221</v>
      </c>
      <c r="D672" t="s">
        <v>24</v>
      </c>
      <c r="E672">
        <v>31.3</v>
      </c>
      <c r="F672">
        <v>31.1</v>
      </c>
      <c r="G672">
        <v>31.9</v>
      </c>
      <c r="H672" s="11">
        <f t="shared" si="40"/>
        <v>31.433333333333337</v>
      </c>
      <c r="I672">
        <v>1553.1</v>
      </c>
      <c r="J672">
        <v>1</v>
      </c>
      <c r="K672">
        <f t="shared" si="44"/>
        <v>1553.1</v>
      </c>
    </row>
    <row r="673" spans="1:15">
      <c r="A673" s="1">
        <v>45824</v>
      </c>
      <c r="B673" s="10">
        <v>0.51180555555555551</v>
      </c>
      <c r="D673" t="s">
        <v>21</v>
      </c>
      <c r="E673">
        <v>3.03</v>
      </c>
      <c r="F673">
        <v>3.2</v>
      </c>
      <c r="G673">
        <v>2.89</v>
      </c>
      <c r="H673" s="11">
        <f t="shared" si="40"/>
        <v>3.0400000000000005</v>
      </c>
      <c r="I673">
        <v>1299.7</v>
      </c>
      <c r="J673">
        <v>1</v>
      </c>
      <c r="K673">
        <f t="shared" si="44"/>
        <v>1299.7</v>
      </c>
    </row>
    <row r="674" spans="1:15">
      <c r="A674" s="1">
        <v>45824</v>
      </c>
      <c r="B674" s="10">
        <v>0.4909722222222222</v>
      </c>
      <c r="D674" t="s">
        <v>22</v>
      </c>
      <c r="E674">
        <v>4.1100000000000003</v>
      </c>
      <c r="F674">
        <v>3.58</v>
      </c>
      <c r="G674">
        <v>3.37</v>
      </c>
      <c r="H674" s="11">
        <f t="shared" si="40"/>
        <v>3.686666666666667</v>
      </c>
      <c r="I674">
        <v>1299.7</v>
      </c>
      <c r="J674">
        <v>1</v>
      </c>
      <c r="K674">
        <f t="shared" si="44"/>
        <v>1299.7</v>
      </c>
    </row>
    <row r="675" spans="1:15">
      <c r="A675" s="1">
        <v>45824</v>
      </c>
      <c r="B675" s="10">
        <v>0.52430555555555558</v>
      </c>
      <c r="D675" t="s">
        <v>17</v>
      </c>
      <c r="E675">
        <v>28.8</v>
      </c>
      <c r="F675">
        <v>27.9</v>
      </c>
      <c r="G675">
        <v>27.6</v>
      </c>
      <c r="H675" s="11">
        <f t="shared" si="40"/>
        <v>28.100000000000005</v>
      </c>
      <c r="I675">
        <v>1986.3</v>
      </c>
      <c r="J675">
        <v>1</v>
      </c>
      <c r="K675">
        <f t="shared" si="44"/>
        <v>1986.3</v>
      </c>
    </row>
    <row r="676" spans="1:15">
      <c r="A676" s="1">
        <v>45824</v>
      </c>
      <c r="B676" s="10">
        <v>0.4513888888888889</v>
      </c>
      <c r="D676" t="s">
        <v>26</v>
      </c>
      <c r="E676">
        <v>2.2000000000000002</v>
      </c>
      <c r="F676">
        <v>2.23</v>
      </c>
      <c r="G676">
        <v>2.4</v>
      </c>
      <c r="H676" s="11">
        <f t="shared" si="40"/>
        <v>2.2766666666666668</v>
      </c>
      <c r="I676">
        <v>613.1</v>
      </c>
      <c r="J676">
        <v>1</v>
      </c>
      <c r="K676">
        <f t="shared" si="44"/>
        <v>613.1</v>
      </c>
    </row>
    <row r="677" spans="1:15">
      <c r="A677" s="1">
        <v>45824</v>
      </c>
      <c r="B677" s="10">
        <v>0.54166666666666663</v>
      </c>
      <c r="D677" t="s">
        <v>31</v>
      </c>
      <c r="E677">
        <v>6.26</v>
      </c>
      <c r="F677">
        <v>5.84</v>
      </c>
      <c r="G677">
        <v>6.08</v>
      </c>
      <c r="H677" s="11">
        <f t="shared" si="40"/>
        <v>6.06</v>
      </c>
      <c r="I677">
        <v>13.4</v>
      </c>
      <c r="J677">
        <v>1</v>
      </c>
      <c r="K677">
        <f t="shared" si="44"/>
        <v>13.4</v>
      </c>
    </row>
    <row r="678" spans="1:15">
      <c r="A678" s="1">
        <v>45824</v>
      </c>
      <c r="B678" s="10">
        <v>0.39583333333333331</v>
      </c>
      <c r="D678" t="s">
        <v>33</v>
      </c>
      <c r="E678">
        <v>12.32</v>
      </c>
      <c r="F678">
        <v>10.58</v>
      </c>
      <c r="G678">
        <v>12</v>
      </c>
      <c r="H678" s="11">
        <f t="shared" si="40"/>
        <v>11.633333333333333</v>
      </c>
      <c r="I678">
        <v>1203.3</v>
      </c>
      <c r="J678">
        <v>1</v>
      </c>
      <c r="K678">
        <f t="shared" si="44"/>
        <v>1203.3</v>
      </c>
    </row>
    <row r="679" spans="1:15">
      <c r="A679" s="1">
        <v>45824</v>
      </c>
      <c r="B679" s="10">
        <v>0.5493055555555556</v>
      </c>
      <c r="D679" t="s">
        <v>38</v>
      </c>
      <c r="E679">
        <v>11.68</v>
      </c>
      <c r="F679">
        <v>14.18</v>
      </c>
      <c r="G679">
        <v>12.9</v>
      </c>
      <c r="H679" s="11">
        <f t="shared" si="40"/>
        <v>12.92</v>
      </c>
      <c r="I679">
        <v>547.5</v>
      </c>
      <c r="J679">
        <v>1</v>
      </c>
      <c r="K679">
        <f t="shared" si="44"/>
        <v>547.5</v>
      </c>
    </row>
    <row r="680" spans="1:15">
      <c r="A680" s="1">
        <v>45824</v>
      </c>
      <c r="B680" s="10">
        <v>0.40972222222222221</v>
      </c>
      <c r="D680" t="s">
        <v>19</v>
      </c>
      <c r="E680">
        <v>78.5</v>
      </c>
      <c r="F680">
        <v>80.2</v>
      </c>
      <c r="G680">
        <v>83</v>
      </c>
      <c r="H680" s="11">
        <f t="shared" si="40"/>
        <v>80.566666666666663</v>
      </c>
      <c r="I680" s="8" t="s">
        <v>49</v>
      </c>
      <c r="J680">
        <v>1</v>
      </c>
      <c r="K680" s="8" t="s">
        <v>49</v>
      </c>
    </row>
    <row r="681" spans="1:15">
      <c r="A681" s="1">
        <v>45824</v>
      </c>
      <c r="B681" s="10">
        <v>0.43402777777777779</v>
      </c>
      <c r="D681" t="s">
        <v>64</v>
      </c>
      <c r="E681">
        <v>2.17</v>
      </c>
      <c r="F681">
        <v>2.0499999999999998</v>
      </c>
      <c r="G681">
        <v>2.12</v>
      </c>
      <c r="H681" s="11">
        <f t="shared" si="40"/>
        <v>2.1133333333333333</v>
      </c>
      <c r="O681" t="s">
        <v>65</v>
      </c>
    </row>
    <row r="682" spans="1:15">
      <c r="A682" s="1">
        <v>45824</v>
      </c>
      <c r="B682" s="10">
        <v>0.45833333333333331</v>
      </c>
      <c r="D682" t="s">
        <v>61</v>
      </c>
      <c r="E682">
        <v>19.899999999999999</v>
      </c>
      <c r="F682">
        <v>23</v>
      </c>
      <c r="G682">
        <v>21.9</v>
      </c>
      <c r="H682" s="11">
        <f t="shared" si="40"/>
        <v>21.599999999999998</v>
      </c>
      <c r="I682">
        <v>1986.3</v>
      </c>
      <c r="J682">
        <v>1</v>
      </c>
      <c r="K682">
        <f t="shared" si="44"/>
        <v>1986.3</v>
      </c>
    </row>
    <row r="683" spans="1:15">
      <c r="A683" s="1">
        <v>45824</v>
      </c>
      <c r="B683" s="10">
        <v>0.74305555555555558</v>
      </c>
      <c r="D683" t="s">
        <v>28</v>
      </c>
      <c r="E683">
        <v>3.94</v>
      </c>
      <c r="F683">
        <v>3.82</v>
      </c>
      <c r="G683">
        <v>3.85</v>
      </c>
      <c r="H683" s="11">
        <f t="shared" si="40"/>
        <v>3.8699999999999997</v>
      </c>
      <c r="I683">
        <v>167.9</v>
      </c>
      <c r="J683">
        <v>1</v>
      </c>
      <c r="K683">
        <f t="shared" si="44"/>
        <v>167.9</v>
      </c>
    </row>
    <row r="684" spans="1:15">
      <c r="A684" s="1">
        <v>45824</v>
      </c>
      <c r="B684" s="10">
        <v>0.78125</v>
      </c>
      <c r="D684" t="s">
        <v>34</v>
      </c>
      <c r="E684">
        <v>6.24</v>
      </c>
      <c r="F684">
        <v>6.16</v>
      </c>
      <c r="G684">
        <v>6.37</v>
      </c>
      <c r="H684" s="11">
        <f t="shared" si="40"/>
        <v>6.2566666666666668</v>
      </c>
      <c r="I684">
        <v>313</v>
      </c>
      <c r="J684">
        <v>1</v>
      </c>
      <c r="K684">
        <f t="shared" si="44"/>
        <v>313</v>
      </c>
    </row>
    <row r="685" spans="1:15">
      <c r="A685" s="1">
        <v>45831</v>
      </c>
      <c r="B685" s="10">
        <v>0.35416666666666669</v>
      </c>
      <c r="D685" t="s">
        <v>22</v>
      </c>
      <c r="E685">
        <v>1.72</v>
      </c>
      <c r="F685">
        <v>1.73</v>
      </c>
      <c r="G685">
        <v>1.42</v>
      </c>
      <c r="H685" s="11">
        <f t="shared" si="40"/>
        <v>1.6233333333333333</v>
      </c>
      <c r="I685">
        <v>325.5</v>
      </c>
      <c r="J685">
        <v>1</v>
      </c>
      <c r="K685">
        <f t="shared" si="44"/>
        <v>325.5</v>
      </c>
    </row>
    <row r="686" spans="1:15">
      <c r="A686" s="1">
        <v>45831</v>
      </c>
      <c r="B686" s="10">
        <v>0.33888888888888891</v>
      </c>
      <c r="D686" t="s">
        <v>18</v>
      </c>
      <c r="E686">
        <v>24.3</v>
      </c>
      <c r="F686">
        <v>21.3</v>
      </c>
      <c r="G686">
        <v>31.8</v>
      </c>
      <c r="H686" s="11">
        <f t="shared" ref="H686:H701" si="45">+AVERAGE(E686:G686,Q686)</f>
        <v>25.8</v>
      </c>
      <c r="I686">
        <v>261.3</v>
      </c>
      <c r="J686">
        <v>1</v>
      </c>
      <c r="K686">
        <f t="shared" si="44"/>
        <v>261.3</v>
      </c>
    </row>
    <row r="687" spans="1:15">
      <c r="A687" s="1">
        <v>45831</v>
      </c>
      <c r="B687" s="10">
        <v>0.3888888888888889</v>
      </c>
      <c r="D687" t="s">
        <v>26</v>
      </c>
      <c r="E687">
        <v>1.56</v>
      </c>
      <c r="F687">
        <v>1.37</v>
      </c>
      <c r="G687">
        <v>1.63</v>
      </c>
      <c r="H687" s="11">
        <f t="shared" si="45"/>
        <v>1.5200000000000002</v>
      </c>
      <c r="I687">
        <v>224.7</v>
      </c>
      <c r="J687">
        <v>1</v>
      </c>
      <c r="K687">
        <f t="shared" si="44"/>
        <v>224.7</v>
      </c>
    </row>
    <row r="688" spans="1:15">
      <c r="A688" s="1">
        <v>45830</v>
      </c>
      <c r="B688" s="10">
        <v>0.70625000000000004</v>
      </c>
      <c r="D688" t="s">
        <v>28</v>
      </c>
      <c r="E688">
        <v>11.37</v>
      </c>
      <c r="F688">
        <v>9.94</v>
      </c>
      <c r="G688">
        <v>11.32</v>
      </c>
      <c r="H688" s="11">
        <f t="shared" si="45"/>
        <v>10.876666666666665</v>
      </c>
      <c r="I688">
        <v>184.2</v>
      </c>
      <c r="J688">
        <v>1</v>
      </c>
      <c r="K688">
        <f t="shared" si="44"/>
        <v>184.2</v>
      </c>
    </row>
    <row r="689" spans="1:15">
      <c r="A689" s="1">
        <v>45831</v>
      </c>
      <c r="B689" s="10">
        <v>0.36805555555555558</v>
      </c>
      <c r="D689" t="s">
        <v>16</v>
      </c>
      <c r="E689">
        <v>187</v>
      </c>
      <c r="F689">
        <v>181</v>
      </c>
      <c r="G689">
        <v>183</v>
      </c>
      <c r="H689" s="11">
        <f t="shared" si="45"/>
        <v>183.66666666666666</v>
      </c>
      <c r="I689">
        <f>J689*K689</f>
        <v>9678.4</v>
      </c>
      <c r="J689">
        <v>4</v>
      </c>
      <c r="K689">
        <v>2419.6</v>
      </c>
    </row>
    <row r="690" spans="1:15">
      <c r="A690" s="1">
        <v>45831</v>
      </c>
      <c r="B690" s="10">
        <v>0.375</v>
      </c>
      <c r="D690" t="s">
        <v>61</v>
      </c>
      <c r="E690">
        <v>70.599999999999994</v>
      </c>
      <c r="F690">
        <v>66.900000000000006</v>
      </c>
      <c r="G690">
        <v>71.3</v>
      </c>
      <c r="H690" s="11">
        <f t="shared" si="45"/>
        <v>69.600000000000009</v>
      </c>
      <c r="I690">
        <f>J690*K690</f>
        <v>6498.5</v>
      </c>
      <c r="J690">
        <v>5</v>
      </c>
      <c r="K690">
        <v>1299.7</v>
      </c>
    </row>
    <row r="691" spans="1:15">
      <c r="A691" s="1">
        <v>45831</v>
      </c>
      <c r="B691" s="10">
        <v>0.43888888888888888</v>
      </c>
      <c r="D691" t="s">
        <v>64</v>
      </c>
      <c r="E691">
        <v>3.69</v>
      </c>
      <c r="F691">
        <v>3.94</v>
      </c>
      <c r="G691">
        <v>4.0599999999999996</v>
      </c>
      <c r="H691" s="11">
        <f t="shared" si="45"/>
        <v>3.8966666666666665</v>
      </c>
      <c r="I691">
        <v>206.4</v>
      </c>
      <c r="J691">
        <v>1</v>
      </c>
      <c r="K691">
        <f t="shared" si="44"/>
        <v>206.4</v>
      </c>
    </row>
    <row r="692" spans="1:15">
      <c r="A692" s="1">
        <v>45831</v>
      </c>
      <c r="B692" s="10">
        <v>0.40277777777777779</v>
      </c>
      <c r="D692" t="s">
        <v>24</v>
      </c>
      <c r="E692">
        <v>6.45</v>
      </c>
      <c r="F692">
        <v>6.38</v>
      </c>
      <c r="G692">
        <v>6.58</v>
      </c>
      <c r="H692" s="11">
        <f t="shared" si="45"/>
        <v>6.47</v>
      </c>
      <c r="I692">
        <v>360.9</v>
      </c>
      <c r="J692">
        <v>1</v>
      </c>
      <c r="K692">
        <f t="shared" si="44"/>
        <v>360.9</v>
      </c>
    </row>
    <row r="693" spans="1:15">
      <c r="A693" s="1">
        <v>45831</v>
      </c>
      <c r="B693" s="10">
        <v>0.47430555555555554</v>
      </c>
      <c r="D693" t="s">
        <v>17</v>
      </c>
      <c r="E693" s="20">
        <v>20</v>
      </c>
      <c r="F693">
        <v>19.600000000000001</v>
      </c>
      <c r="G693">
        <v>19.8</v>
      </c>
      <c r="H693" s="11">
        <f t="shared" si="45"/>
        <v>19.8</v>
      </c>
      <c r="I693">
        <v>2419.6</v>
      </c>
      <c r="J693">
        <v>1</v>
      </c>
      <c r="K693">
        <f t="shared" si="44"/>
        <v>2419.6</v>
      </c>
    </row>
    <row r="694" spans="1:15">
      <c r="A694" s="1">
        <v>45830</v>
      </c>
      <c r="B694" s="10">
        <v>0.58472222222222225</v>
      </c>
      <c r="D694" t="s">
        <v>38</v>
      </c>
      <c r="E694">
        <v>28.3</v>
      </c>
      <c r="F694">
        <v>27.5</v>
      </c>
      <c r="G694">
        <v>26.8</v>
      </c>
      <c r="H694" s="11">
        <f t="shared" si="45"/>
        <v>27.533333333333331</v>
      </c>
      <c r="I694">
        <f>J694*K694</f>
        <v>238.2</v>
      </c>
      <c r="J694">
        <v>2</v>
      </c>
      <c r="K694">
        <v>119.1</v>
      </c>
    </row>
    <row r="695" spans="1:15">
      <c r="A695" s="1">
        <v>45831</v>
      </c>
      <c r="B695" s="10">
        <v>0.51944444444444449</v>
      </c>
      <c r="D695" t="s">
        <v>23</v>
      </c>
      <c r="E695">
        <v>7.95</v>
      </c>
      <c r="F695">
        <v>7.18</v>
      </c>
      <c r="G695">
        <v>7.87</v>
      </c>
      <c r="H695" s="11">
        <f t="shared" si="45"/>
        <v>7.666666666666667</v>
      </c>
      <c r="I695">
        <v>241.5</v>
      </c>
      <c r="J695">
        <v>1</v>
      </c>
      <c r="K695">
        <f t="shared" si="44"/>
        <v>241.5</v>
      </c>
    </row>
    <row r="696" spans="1:15">
      <c r="A696" s="1">
        <v>45831</v>
      </c>
      <c r="B696" s="10">
        <v>0.5229166666666667</v>
      </c>
      <c r="D696" t="s">
        <v>21</v>
      </c>
      <c r="E696">
        <v>1.83</v>
      </c>
      <c r="F696">
        <v>2.16</v>
      </c>
      <c r="G696">
        <v>1.74</v>
      </c>
      <c r="H696" s="11">
        <f t="shared" si="45"/>
        <v>1.9100000000000001</v>
      </c>
      <c r="I696">
        <v>95.8</v>
      </c>
      <c r="J696">
        <v>1</v>
      </c>
      <c r="K696">
        <f t="shared" si="44"/>
        <v>95.8</v>
      </c>
    </row>
    <row r="697" spans="1:15">
      <c r="A697" s="1">
        <v>45831</v>
      </c>
      <c r="B697" s="10">
        <v>0.41666666666666669</v>
      </c>
      <c r="D697" t="s">
        <v>33</v>
      </c>
      <c r="E697">
        <v>3.32</v>
      </c>
      <c r="F697">
        <v>2.98</v>
      </c>
      <c r="G697">
        <v>3.19</v>
      </c>
      <c r="H697" s="11">
        <f t="shared" si="45"/>
        <v>3.1633333333333336</v>
      </c>
      <c r="I697">
        <v>161.6</v>
      </c>
      <c r="J697">
        <v>1</v>
      </c>
      <c r="K697">
        <f t="shared" si="44"/>
        <v>161.6</v>
      </c>
    </row>
    <row r="698" spans="1:15">
      <c r="A698" s="1">
        <v>45831</v>
      </c>
      <c r="B698" s="10">
        <v>0.52916666666666667</v>
      </c>
      <c r="D698" t="s">
        <v>19</v>
      </c>
      <c r="E698">
        <v>14.02</v>
      </c>
      <c r="F698">
        <v>14.08</v>
      </c>
      <c r="G698">
        <v>10.69</v>
      </c>
      <c r="H698" s="11">
        <f>+AVERAGE(E698:G698,Q698,O698)</f>
        <v>13.6425</v>
      </c>
      <c r="I698">
        <v>128.1</v>
      </c>
      <c r="J698">
        <v>1</v>
      </c>
      <c r="K698">
        <f t="shared" si="44"/>
        <v>128.1</v>
      </c>
      <c r="O698">
        <v>15.78</v>
      </c>
    </row>
    <row r="699" spans="1:15">
      <c r="A699" s="1">
        <v>45831</v>
      </c>
      <c r="B699" s="10">
        <v>0.76736111111111116</v>
      </c>
      <c r="D699" t="s">
        <v>34</v>
      </c>
      <c r="E699">
        <v>9.33</v>
      </c>
      <c r="F699">
        <v>10.14</v>
      </c>
      <c r="G699">
        <v>8.73</v>
      </c>
      <c r="H699" s="11">
        <f t="shared" si="45"/>
        <v>9.4</v>
      </c>
      <c r="I699">
        <v>920.8</v>
      </c>
      <c r="J699">
        <v>1</v>
      </c>
      <c r="K699">
        <f t="shared" si="44"/>
        <v>920.8</v>
      </c>
    </row>
    <row r="700" spans="1:15">
      <c r="A700" s="1">
        <v>45831</v>
      </c>
      <c r="B700" s="10">
        <v>0.54166666666666663</v>
      </c>
      <c r="D700" t="s">
        <v>31</v>
      </c>
      <c r="E700">
        <v>12.28</v>
      </c>
      <c r="F700">
        <v>12.39</v>
      </c>
      <c r="G700">
        <v>12.49</v>
      </c>
      <c r="H700" s="11">
        <f t="shared" si="45"/>
        <v>12.386666666666668</v>
      </c>
      <c r="I700">
        <v>23.1</v>
      </c>
      <c r="J700">
        <v>1</v>
      </c>
      <c r="K700">
        <f t="shared" si="44"/>
        <v>23.1</v>
      </c>
    </row>
    <row r="701" spans="1:15">
      <c r="A701" s="1">
        <v>45838</v>
      </c>
      <c r="B701" s="10">
        <v>0.39652777777777776</v>
      </c>
      <c r="D701" t="s">
        <v>22</v>
      </c>
      <c r="E701" s="11">
        <v>1.7</v>
      </c>
      <c r="F701">
        <v>1.29</v>
      </c>
      <c r="G701">
        <v>1.41</v>
      </c>
      <c r="H701" s="11">
        <f t="shared" si="45"/>
        <v>1.4666666666666668</v>
      </c>
      <c r="J701">
        <v>1</v>
      </c>
    </row>
    <row r="702" spans="1:15">
      <c r="A702" s="1">
        <v>45837</v>
      </c>
      <c r="B702" s="10">
        <v>0.54166666666666663</v>
      </c>
      <c r="D702" t="s">
        <v>31</v>
      </c>
      <c r="E702">
        <v>4.6399999999999997</v>
      </c>
      <c r="F702">
        <v>4.93</v>
      </c>
      <c r="G702">
        <v>4.74</v>
      </c>
    </row>
    <row r="703" spans="1:15">
      <c r="A703" s="1">
        <v>45838</v>
      </c>
      <c r="B703" s="10">
        <v>0.3611111111111111</v>
      </c>
      <c r="D703" t="s">
        <v>18</v>
      </c>
      <c r="E703">
        <v>23.3</v>
      </c>
      <c r="F703">
        <v>18.71</v>
      </c>
      <c r="G703">
        <v>18.600000000000001</v>
      </c>
      <c r="M703">
        <v>16.21</v>
      </c>
    </row>
    <row r="704" spans="1:15">
      <c r="A704" s="1">
        <v>45838</v>
      </c>
      <c r="B704" s="10">
        <v>0.41597222222222224</v>
      </c>
      <c r="D704" t="s">
        <v>33</v>
      </c>
      <c r="E704">
        <v>2.95</v>
      </c>
      <c r="F704">
        <v>3.06</v>
      </c>
      <c r="G704">
        <v>2.86</v>
      </c>
    </row>
  </sheetData>
  <autoFilter ref="A1:L701"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29"/>
  <sheetViews>
    <sheetView workbookViewId="0">
      <selection activeCell="B30" sqref="B30"/>
    </sheetView>
  </sheetViews>
  <sheetFormatPr defaultRowHeight="1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c r="A1" s="13" t="s">
        <v>0</v>
      </c>
      <c r="B1" s="14" t="s">
        <v>1</v>
      </c>
      <c r="C1" s="6" t="s">
        <v>2</v>
      </c>
      <c r="D1" s="6" t="s">
        <v>3</v>
      </c>
      <c r="E1" s="6" t="s">
        <v>0</v>
      </c>
      <c r="F1" s="6" t="s">
        <v>1</v>
      </c>
      <c r="G1" s="6" t="s">
        <v>4</v>
      </c>
      <c r="H1" s="6" t="s">
        <v>5</v>
      </c>
      <c r="I1" s="6" t="s">
        <v>6</v>
      </c>
      <c r="J1" s="6" t="s">
        <v>7</v>
      </c>
      <c r="K1" s="6" t="s">
        <v>8</v>
      </c>
      <c r="L1" s="6" t="s">
        <v>9</v>
      </c>
      <c r="M1" s="6" t="s">
        <v>10</v>
      </c>
      <c r="N1" s="6" t="s">
        <v>11</v>
      </c>
      <c r="O1" s="6" t="s">
        <v>66</v>
      </c>
    </row>
    <row r="2" spans="1:15">
      <c r="A2" s="1">
        <v>45469</v>
      </c>
      <c r="B2" s="2">
        <v>0.40486111111111112</v>
      </c>
      <c r="D2" t="s">
        <v>67</v>
      </c>
      <c r="G2">
        <v>7.98</v>
      </c>
      <c r="H2">
        <v>8.98</v>
      </c>
      <c r="I2">
        <v>8.92</v>
      </c>
      <c r="J2">
        <f>AVERAGE(G2:I2)</f>
        <v>8.6266666666666669</v>
      </c>
      <c r="K2">
        <v>151.5</v>
      </c>
    </row>
    <row r="3" spans="1:15">
      <c r="A3" s="1">
        <v>45469</v>
      </c>
      <c r="B3" s="2">
        <v>0.43194444444444446</v>
      </c>
      <c r="D3" t="s">
        <v>68</v>
      </c>
      <c r="G3">
        <v>6.3</v>
      </c>
      <c r="H3">
        <v>7.32</v>
      </c>
      <c r="I3">
        <v>6.28</v>
      </c>
      <c r="J3">
        <f t="shared" ref="J3:J8" si="0">AVERAGE(G3:I3)</f>
        <v>6.6333333333333337</v>
      </c>
      <c r="K3">
        <v>130.1</v>
      </c>
    </row>
    <row r="4" spans="1:15">
      <c r="A4" s="1">
        <v>45488</v>
      </c>
      <c r="C4" t="s">
        <v>69</v>
      </c>
      <c r="K4">
        <v>0</v>
      </c>
    </row>
    <row r="5" spans="1:15">
      <c r="A5" s="1">
        <v>45489</v>
      </c>
      <c r="B5" s="2">
        <v>0.52430555555555558</v>
      </c>
      <c r="D5" t="s">
        <v>16</v>
      </c>
      <c r="G5">
        <v>9.58</v>
      </c>
      <c r="H5">
        <v>9.07</v>
      </c>
      <c r="I5">
        <v>9.64</v>
      </c>
      <c r="J5">
        <f t="shared" si="0"/>
        <v>9.43</v>
      </c>
      <c r="K5">
        <v>44.8</v>
      </c>
      <c r="O5" t="s">
        <v>70</v>
      </c>
    </row>
    <row r="6" spans="1:15">
      <c r="A6" s="1">
        <v>45489</v>
      </c>
      <c r="B6" s="2">
        <v>0.52430555555555558</v>
      </c>
      <c r="D6" t="s">
        <v>16</v>
      </c>
      <c r="G6">
        <v>12.61</v>
      </c>
      <c r="H6">
        <v>12.35</v>
      </c>
      <c r="I6">
        <v>10.48</v>
      </c>
      <c r="J6">
        <f t="shared" si="0"/>
        <v>11.813333333333333</v>
      </c>
      <c r="K6">
        <v>76.7</v>
      </c>
      <c r="O6" t="s">
        <v>71</v>
      </c>
    </row>
    <row r="7" spans="1:15">
      <c r="A7" s="1">
        <v>45491</v>
      </c>
      <c r="B7" s="2">
        <v>0.44027777777777777</v>
      </c>
      <c r="D7" t="s">
        <v>72</v>
      </c>
      <c r="G7">
        <v>8.4</v>
      </c>
      <c r="H7">
        <v>9.0399999999999991</v>
      </c>
      <c r="I7">
        <v>9.6999999999999993</v>
      </c>
      <c r="J7">
        <f t="shared" si="0"/>
        <v>9.0466666666666651</v>
      </c>
      <c r="K7">
        <v>461.1</v>
      </c>
    </row>
    <row r="8" spans="1:15">
      <c r="A8" s="1">
        <v>45491</v>
      </c>
      <c r="B8" s="2">
        <v>0.45694444444444443</v>
      </c>
      <c r="D8" t="s">
        <v>73</v>
      </c>
      <c r="G8">
        <v>4.0999999999999996</v>
      </c>
      <c r="H8">
        <v>4.6100000000000003</v>
      </c>
      <c r="I8">
        <v>3.78</v>
      </c>
      <c r="J8">
        <f t="shared" si="0"/>
        <v>4.1633333333333331</v>
      </c>
      <c r="K8">
        <v>206.4</v>
      </c>
    </row>
    <row r="9" spans="1:15">
      <c r="A9" s="1">
        <v>45539</v>
      </c>
      <c r="B9" s="2">
        <v>0.52777777777777779</v>
      </c>
      <c r="D9" t="s">
        <v>74</v>
      </c>
      <c r="E9" s="1">
        <v>45538</v>
      </c>
      <c r="K9" t="s">
        <v>49</v>
      </c>
    </row>
    <row r="10" spans="1:15">
      <c r="A10" s="1">
        <v>45539</v>
      </c>
      <c r="B10" s="2">
        <v>0.52777777777777779</v>
      </c>
      <c r="D10" t="s">
        <v>74</v>
      </c>
      <c r="E10" s="1">
        <v>45538</v>
      </c>
      <c r="K10">
        <f>L10*M10</f>
        <v>9678.4</v>
      </c>
      <c r="L10">
        <v>4</v>
      </c>
      <c r="M10">
        <v>2419.6</v>
      </c>
      <c r="O10" t="s">
        <v>75</v>
      </c>
    </row>
    <row r="11" spans="1:15">
      <c r="D11" s="21" t="s">
        <v>76</v>
      </c>
      <c r="E11" s="22">
        <v>45545</v>
      </c>
      <c r="F11" s="23">
        <v>0.46388888888888885</v>
      </c>
      <c r="G11" s="21"/>
      <c r="H11" s="21"/>
      <c r="I11" s="21"/>
      <c r="J11" s="21"/>
      <c r="K11" s="21">
        <f>M11*L11</f>
        <v>850</v>
      </c>
      <c r="L11" s="21">
        <v>10</v>
      </c>
      <c r="M11" s="21">
        <v>85</v>
      </c>
    </row>
    <row r="12" spans="1:15">
      <c r="D12" s="21" t="s">
        <v>77</v>
      </c>
      <c r="E12" s="22"/>
      <c r="F12" s="23"/>
      <c r="G12" s="21"/>
      <c r="H12" s="21"/>
      <c r="I12" s="21"/>
      <c r="J12" s="21"/>
      <c r="K12" s="24">
        <f>+K11/13.5</f>
        <v>62.962962962962962</v>
      </c>
      <c r="L12" s="21"/>
      <c r="M12" s="21"/>
    </row>
    <row r="13" spans="1:15">
      <c r="D13" s="21" t="s">
        <v>78</v>
      </c>
      <c r="E13" s="22">
        <v>45545</v>
      </c>
      <c r="F13" s="23">
        <v>0.46388888888888885</v>
      </c>
      <c r="G13" s="21"/>
      <c r="H13" s="21"/>
      <c r="I13" s="21"/>
      <c r="J13" s="21"/>
      <c r="K13" s="24">
        <v>45</v>
      </c>
      <c r="L13" s="21"/>
      <c r="M13" s="21"/>
    </row>
    <row r="14" spans="1:15">
      <c r="D14" s="21" t="s">
        <v>79</v>
      </c>
      <c r="E14" s="22">
        <v>45545</v>
      </c>
      <c r="F14" s="23">
        <v>0.46388888888888885</v>
      </c>
      <c r="G14" s="21"/>
      <c r="H14" s="21"/>
      <c r="I14" s="21"/>
      <c r="J14" s="21"/>
      <c r="K14" s="25">
        <f>M14*L14*(900/13)</f>
        <v>73278.106508875731</v>
      </c>
      <c r="L14" s="24">
        <f>100/13</f>
        <v>7.6923076923076925</v>
      </c>
      <c r="M14" s="21">
        <v>137.6</v>
      </c>
      <c r="O14" t="s">
        <v>80</v>
      </c>
    </row>
    <row r="15" spans="1:15">
      <c r="D15" s="21" t="s">
        <v>81</v>
      </c>
      <c r="E15" s="21"/>
      <c r="F15" s="21"/>
      <c r="G15" s="21"/>
      <c r="H15" s="21"/>
      <c r="I15" s="21"/>
      <c r="J15" s="21"/>
      <c r="K15" s="25">
        <f>+K14/10.5</f>
        <v>6978.8672865595936</v>
      </c>
      <c r="L15" s="21"/>
      <c r="M15" s="21"/>
    </row>
    <row r="16" spans="1:15">
      <c r="A16" t="s">
        <v>82</v>
      </c>
      <c r="L16" t="s">
        <v>83</v>
      </c>
    </row>
    <row r="17" spans="1:12">
      <c r="A17" s="1">
        <v>45595</v>
      </c>
      <c r="B17" s="2">
        <v>0.52222222222222225</v>
      </c>
      <c r="D17" t="s">
        <v>84</v>
      </c>
      <c r="G17">
        <v>0.52</v>
      </c>
      <c r="H17">
        <v>0.28999999999999998</v>
      </c>
      <c r="I17" s="11">
        <v>0.4</v>
      </c>
      <c r="J17" s="27">
        <f>+AVERAGE(G17:I17)</f>
        <v>0.40333333333333332</v>
      </c>
      <c r="K17">
        <v>275.5</v>
      </c>
      <c r="L17">
        <v>3.99</v>
      </c>
    </row>
    <row r="18" spans="1:12">
      <c r="A18" s="1">
        <v>45595</v>
      </c>
      <c r="B18" s="2">
        <v>0.56597222222222221</v>
      </c>
      <c r="D18" t="s">
        <v>85</v>
      </c>
      <c r="G18">
        <v>0.19</v>
      </c>
      <c r="H18">
        <v>0.18</v>
      </c>
      <c r="I18">
        <v>0.12</v>
      </c>
      <c r="J18" s="27">
        <f t="shared" ref="J18:J19" si="1">+AVERAGE(G18:I18)</f>
        <v>0.16333333333333333</v>
      </c>
      <c r="K18">
        <v>129.6</v>
      </c>
      <c r="L18">
        <v>3.99</v>
      </c>
    </row>
    <row r="19" spans="1:12">
      <c r="A19" s="1">
        <v>45595</v>
      </c>
      <c r="B19" s="2">
        <v>0.54861111111111116</v>
      </c>
      <c r="D19" t="s">
        <v>86</v>
      </c>
      <c r="G19">
        <v>0.56999999999999995</v>
      </c>
      <c r="H19">
        <v>0.62</v>
      </c>
      <c r="I19">
        <v>0.84</v>
      </c>
      <c r="J19" s="27">
        <f t="shared" si="1"/>
        <v>0.67666666666666664</v>
      </c>
      <c r="K19">
        <v>410.6</v>
      </c>
      <c r="L19">
        <v>3.99</v>
      </c>
    </row>
    <row r="21" spans="1:12">
      <c r="A21" t="s">
        <v>87</v>
      </c>
    </row>
    <row r="22" spans="1:12" ht="30">
      <c r="A22" s="1">
        <v>45610</v>
      </c>
      <c r="B22" s="2">
        <v>0.41111111111111109</v>
      </c>
      <c r="C22" s="28" t="s">
        <v>88</v>
      </c>
      <c r="D22" t="s">
        <v>89</v>
      </c>
      <c r="G22">
        <v>12.04</v>
      </c>
      <c r="H22">
        <v>10.23</v>
      </c>
      <c r="I22" s="11">
        <v>10.199999999999999</v>
      </c>
    </row>
    <row r="23" spans="1:12" ht="30">
      <c r="A23" s="1">
        <v>45610</v>
      </c>
      <c r="B23" s="2">
        <v>0.5625</v>
      </c>
      <c r="C23" s="28" t="s">
        <v>88</v>
      </c>
      <c r="D23" t="s">
        <v>90</v>
      </c>
      <c r="G23" s="11">
        <v>6.1</v>
      </c>
      <c r="H23">
        <v>7.22</v>
      </c>
      <c r="I23">
        <v>4.53</v>
      </c>
    </row>
    <row r="26" spans="1:12">
      <c r="A26" s="1">
        <v>45810</v>
      </c>
      <c r="B26" t="s">
        <v>91</v>
      </c>
      <c r="C26" t="s">
        <v>92</v>
      </c>
      <c r="G26" s="11">
        <v>4.7</v>
      </c>
      <c r="H26" s="11">
        <v>4.4000000000000004</v>
      </c>
      <c r="I26">
        <v>4.49</v>
      </c>
      <c r="K26">
        <v>141.4</v>
      </c>
    </row>
    <row r="27" spans="1:12">
      <c r="A27" s="1">
        <v>45817</v>
      </c>
      <c r="B27" t="s">
        <v>91</v>
      </c>
      <c r="C27" t="s">
        <v>92</v>
      </c>
      <c r="G27">
        <v>8.94</v>
      </c>
      <c r="H27">
        <v>8.36</v>
      </c>
      <c r="I27">
        <v>8.31</v>
      </c>
      <c r="K27">
        <v>1299.7</v>
      </c>
    </row>
    <row r="28" spans="1:12">
      <c r="A28" s="1">
        <v>45818</v>
      </c>
      <c r="B28" s="2">
        <v>0.53194444444444444</v>
      </c>
      <c r="C28" t="s">
        <v>93</v>
      </c>
      <c r="G28">
        <v>11.65</v>
      </c>
      <c r="H28">
        <v>10.93</v>
      </c>
      <c r="I28">
        <v>11.72</v>
      </c>
      <c r="K28">
        <v>1046.2</v>
      </c>
    </row>
    <row r="29" spans="1:12">
      <c r="A29" s="1">
        <v>45832</v>
      </c>
      <c r="B29" s="2">
        <v>0.4861111111111111</v>
      </c>
      <c r="C29" t="s">
        <v>94</v>
      </c>
      <c r="K29">
        <v>0</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topLeftCell="A9" workbookViewId="0">
      <selection activeCell="G17" sqref="G17"/>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31" t="s">
        <v>15</v>
      </c>
    </row>
    <row r="18" spans="1:1">
      <c r="A18" s="30" t="s">
        <v>20</v>
      </c>
    </row>
    <row r="19" spans="1:1">
      <c r="A19" s="30" t="s">
        <v>38</v>
      </c>
    </row>
    <row r="20" spans="1:1">
      <c r="A20" s="30" t="s">
        <v>50</v>
      </c>
    </row>
    <row r="21" spans="1:1">
      <c r="A21" s="30" t="s">
        <v>61</v>
      </c>
    </row>
    <row r="22" spans="1:1">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95</v>
      </c>
      <c r="C1" s="6" t="s">
        <v>96</v>
      </c>
      <c r="D1" s="6" t="s">
        <v>97</v>
      </c>
      <c r="E1" s="6" t="s">
        <v>98</v>
      </c>
      <c r="F1" s="6" t="s">
        <v>99</v>
      </c>
      <c r="G1" s="6" t="s">
        <v>100</v>
      </c>
      <c r="H1" s="6" t="s">
        <v>101</v>
      </c>
      <c r="I1" s="6" t="s">
        <v>66</v>
      </c>
    </row>
    <row r="2" spans="1:9">
      <c r="A2" t="s">
        <v>17</v>
      </c>
      <c r="B2" t="s">
        <v>102</v>
      </c>
      <c r="C2" t="s">
        <v>103</v>
      </c>
      <c r="D2" s="7" t="s">
        <v>104</v>
      </c>
      <c r="E2" s="8">
        <v>89.1</v>
      </c>
      <c r="F2" t="s">
        <v>105</v>
      </c>
      <c r="G2">
        <v>35.909429000000003</v>
      </c>
      <c r="H2">
        <v>-86.855795999999998</v>
      </c>
    </row>
    <row r="3" spans="1:9">
      <c r="A3" t="s">
        <v>16</v>
      </c>
      <c r="B3" t="s">
        <v>102</v>
      </c>
      <c r="C3" t="s">
        <v>106</v>
      </c>
      <c r="D3" s="7" t="s">
        <v>104</v>
      </c>
      <c r="E3" s="8">
        <v>68.400000000000006</v>
      </c>
      <c r="F3" t="s">
        <v>107</v>
      </c>
      <c r="G3">
        <v>36.017164000000001</v>
      </c>
      <c r="H3">
        <v>-86.900035000000003</v>
      </c>
    </row>
    <row r="4" spans="1:9">
      <c r="A4" t="s">
        <v>14</v>
      </c>
      <c r="B4" t="s">
        <v>102</v>
      </c>
      <c r="C4" t="s">
        <v>108</v>
      </c>
      <c r="D4" s="7" t="s">
        <v>104</v>
      </c>
      <c r="E4" s="8">
        <v>62</v>
      </c>
      <c r="F4" t="s">
        <v>109</v>
      </c>
      <c r="G4">
        <v>36.054386999999998</v>
      </c>
      <c r="H4">
        <v>-86.928715999999994</v>
      </c>
    </row>
    <row r="5" spans="1:9">
      <c r="A5" t="s">
        <v>19</v>
      </c>
      <c r="B5" t="s">
        <v>102</v>
      </c>
      <c r="C5" t="s">
        <v>110</v>
      </c>
      <c r="D5" s="7" t="s">
        <v>104</v>
      </c>
      <c r="E5" s="8">
        <v>32.200000000000003</v>
      </c>
      <c r="F5" t="s">
        <v>111</v>
      </c>
      <c r="G5">
        <v>36.123683</v>
      </c>
      <c r="H5">
        <v>-87.099001999999999</v>
      </c>
    </row>
    <row r="6" spans="1:9">
      <c r="A6" t="s">
        <v>22</v>
      </c>
      <c r="B6" t="s">
        <v>112</v>
      </c>
      <c r="C6" t="s">
        <v>113</v>
      </c>
      <c r="D6" s="7" t="s">
        <v>114</v>
      </c>
      <c r="E6" s="8" t="s">
        <v>115</v>
      </c>
      <c r="F6" t="s">
        <v>116</v>
      </c>
      <c r="G6">
        <v>36.112737000000003</v>
      </c>
      <c r="H6">
        <v>-86.862464000000003</v>
      </c>
    </row>
    <row r="7" spans="1:9">
      <c r="A7" t="s">
        <v>21</v>
      </c>
      <c r="B7" t="s">
        <v>112</v>
      </c>
      <c r="C7" t="s">
        <v>117</v>
      </c>
      <c r="D7" s="7" t="s">
        <v>114</v>
      </c>
      <c r="E7" s="8">
        <v>5</v>
      </c>
      <c r="F7" t="s">
        <v>116</v>
      </c>
      <c r="G7">
        <v>36.132171</v>
      </c>
      <c r="H7">
        <v>-86.848483999999999</v>
      </c>
    </row>
    <row r="8" spans="1:9">
      <c r="A8" t="s">
        <v>23</v>
      </c>
      <c r="B8" t="s">
        <v>118</v>
      </c>
      <c r="C8" t="s">
        <v>119</v>
      </c>
      <c r="D8" s="7" t="s">
        <v>114</v>
      </c>
      <c r="E8" s="8" t="s">
        <v>120</v>
      </c>
      <c r="F8" t="s">
        <v>121</v>
      </c>
      <c r="G8">
        <v>36.012873999999996</v>
      </c>
      <c r="H8">
        <v>-86.685050000000004</v>
      </c>
    </row>
    <row r="9" spans="1:9">
      <c r="A9" t="s">
        <v>24</v>
      </c>
      <c r="B9" t="s">
        <v>118</v>
      </c>
      <c r="C9" t="s">
        <v>122</v>
      </c>
      <c r="D9" s="7" t="s">
        <v>114</v>
      </c>
      <c r="E9" s="8" t="s">
        <v>123</v>
      </c>
      <c r="F9" t="s">
        <v>124</v>
      </c>
      <c r="G9">
        <v>36.118186999999999</v>
      </c>
      <c r="H9">
        <v>-86.724369999999993</v>
      </c>
    </row>
    <row r="10" spans="1:9">
      <c r="A10" t="s">
        <v>26</v>
      </c>
      <c r="B10" t="s">
        <v>125</v>
      </c>
      <c r="C10" t="s">
        <v>126</v>
      </c>
      <c r="D10" s="7" t="s">
        <v>114</v>
      </c>
      <c r="E10">
        <v>0.1</v>
      </c>
      <c r="F10" t="s">
        <v>127</v>
      </c>
      <c r="G10">
        <v>36.114162999999998</v>
      </c>
      <c r="H10">
        <v>-86.777017000000001</v>
      </c>
    </row>
    <row r="11" spans="1:9">
      <c r="A11" t="s">
        <v>28</v>
      </c>
      <c r="B11" t="s">
        <v>128</v>
      </c>
      <c r="C11" t="s">
        <v>129</v>
      </c>
      <c r="D11" s="7" t="s">
        <v>114</v>
      </c>
      <c r="E11" s="8" t="s">
        <v>130</v>
      </c>
      <c r="F11" t="s">
        <v>131</v>
      </c>
      <c r="G11">
        <v>36.21208</v>
      </c>
      <c r="H11">
        <v>-86.825408999999993</v>
      </c>
    </row>
    <row r="12" spans="1:9">
      <c r="A12" t="s">
        <v>31</v>
      </c>
      <c r="B12" t="s">
        <v>132</v>
      </c>
      <c r="C12" t="s">
        <v>133</v>
      </c>
      <c r="D12" s="7" t="s">
        <v>114</v>
      </c>
      <c r="E12">
        <v>191</v>
      </c>
      <c r="F12" t="s">
        <v>134</v>
      </c>
      <c r="G12">
        <v>36.165491000000003</v>
      </c>
      <c r="H12">
        <v>-86.775768999999997</v>
      </c>
    </row>
    <row r="13" spans="1:9">
      <c r="A13" t="s">
        <v>34</v>
      </c>
      <c r="B13" t="s">
        <v>135</v>
      </c>
      <c r="C13" t="s">
        <v>136</v>
      </c>
      <c r="D13" s="7" t="s">
        <v>137</v>
      </c>
      <c r="E13">
        <v>10.1</v>
      </c>
      <c r="F13" t="s">
        <v>138</v>
      </c>
      <c r="G13">
        <v>35.941533</v>
      </c>
      <c r="H13">
        <v>-86.378028999999998</v>
      </c>
      <c r="I13" t="s">
        <v>139</v>
      </c>
    </row>
    <row r="14" spans="1:9">
      <c r="A14" t="s">
        <v>38</v>
      </c>
      <c r="B14" t="s">
        <v>140</v>
      </c>
      <c r="C14" t="s">
        <v>141</v>
      </c>
      <c r="D14" s="7" t="s">
        <v>142</v>
      </c>
      <c r="E14">
        <v>72.599999999999994</v>
      </c>
      <c r="F14" t="s">
        <v>143</v>
      </c>
      <c r="G14">
        <v>35.785136999999999</v>
      </c>
      <c r="H14">
        <v>-87.460560000000001</v>
      </c>
    </row>
    <row r="15" spans="1:9">
      <c r="A15" t="s">
        <v>18</v>
      </c>
      <c r="B15" t="s">
        <v>102</v>
      </c>
      <c r="C15" t="s">
        <v>144</v>
      </c>
      <c r="D15" s="7" t="s">
        <v>104</v>
      </c>
      <c r="E15">
        <v>57.3</v>
      </c>
      <c r="F15" t="s">
        <v>109</v>
      </c>
      <c r="G15">
        <v>36.077539999999999</v>
      </c>
      <c r="H15">
        <v>-86.962377000000004</v>
      </c>
    </row>
    <row r="16" spans="1:9">
      <c r="A16" t="s">
        <v>33</v>
      </c>
      <c r="B16" t="s">
        <v>145</v>
      </c>
      <c r="C16" t="s">
        <v>146</v>
      </c>
      <c r="D16" s="7" t="s">
        <v>104</v>
      </c>
      <c r="E16">
        <v>1.8</v>
      </c>
      <c r="F16" t="s">
        <v>147</v>
      </c>
      <c r="G16">
        <v>36.048997</v>
      </c>
      <c r="H16">
        <v>-86.906251999999995</v>
      </c>
    </row>
    <row r="17" spans="1:8">
      <c r="A17" s="30" t="s">
        <v>61</v>
      </c>
      <c r="B17" t="s">
        <v>148</v>
      </c>
      <c r="C17" t="s">
        <v>149</v>
      </c>
      <c r="D17" s="7" t="s">
        <v>104</v>
      </c>
      <c r="E17">
        <v>0.3</v>
      </c>
      <c r="F17" t="s">
        <v>150</v>
      </c>
      <c r="G17">
        <v>35.964530000000003</v>
      </c>
      <c r="H17">
        <v>-86.918589999999995</v>
      </c>
    </row>
    <row r="18" spans="1:8">
      <c r="A18" t="s">
        <v>64</v>
      </c>
      <c r="B18" t="s">
        <v>151</v>
      </c>
      <c r="C18" t="s">
        <v>152</v>
      </c>
      <c r="D18" s="7" t="s">
        <v>114</v>
      </c>
      <c r="E18">
        <v>3.8</v>
      </c>
      <c r="F18" t="s">
        <v>153</v>
      </c>
      <c r="G18">
        <v>36.062220000000003</v>
      </c>
      <c r="H18">
        <v>-86.74194</v>
      </c>
    </row>
    <row r="20" spans="1:8">
      <c r="A20" t="s">
        <v>154</v>
      </c>
    </row>
    <row r="21" spans="1:8">
      <c r="A21" t="s">
        <v>155</v>
      </c>
      <c r="F21" s="19"/>
    </row>
    <row r="22" spans="1:8">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Intern</cp:lastModifiedBy>
  <cp:revision/>
  <dcterms:created xsi:type="dcterms:W3CDTF">2022-06-07T15:44:09Z</dcterms:created>
  <dcterms:modified xsi:type="dcterms:W3CDTF">2025-06-30T16:08:15Z</dcterms:modified>
  <cp:category/>
  <cp:contentStatus/>
</cp:coreProperties>
</file>