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028" documentId="13_ncr:1_{AB1B74D9-F963-4697-8695-D6254C10D8C4}" xr6:coauthVersionLast="47" xr6:coauthVersionMax="47" xr10:uidLastSave="{69F373D0-B6B2-4DC0-B2EB-0F969BC6B629}"/>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1" i="1" l="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<sst xmlns="http://schemas.openxmlformats.org/spreadsheetml/2006/main" count="1111" uniqueCount="168">
  <si>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</si>
  <si>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</si>
  <si>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</si>
  <si>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</si>
  <si>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</si>
  <si>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</si>
  <si>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</si>
  <si>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</si>
  <si>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</si>
  <si>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</si>
  <si>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</si>
  <si>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</si>
  <si>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</si>
  <si>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</si>
  <si>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</si>
  <si>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</si>
  <si>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</si>
  <si>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</si>
  <si>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</si>
  <si>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</si>
  <si>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</si>
  <si>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</si>
  <si>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</si>
  <si>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</si>
  <si>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</si>
  <si>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</si>
  <si>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</si>
  <si>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</si>
  <si>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</si>
  <si>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</si>
  <si>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</si>
  <si>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</si>
  <si>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</si>
  <si>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</si>
  <si>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</si>
  <si>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</si>
  <si>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</si>
  <si>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</si>
  <si>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</si>
  <si>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</si>
  <si>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</si>
  <si>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</si>
  <si>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</si>
  <si>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</si>
  <si>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</si>
  <si>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</si>
  <si>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</si>
  <si>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</si>
  <si>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</si>
  <si>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</si>
  <si>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</si>
  <si>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</si>
  <si>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</si>
  <si>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</si>
  <si>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</si>
  <si>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</si>
  <si>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</si>
  <si>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</si>
  <si>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</si>
  <si>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</si>
  <si>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</si>
  <si>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</si>
  <si>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</si>
  <si>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</si>
  <si>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</si>
  <si>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</si>
  <si>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</si>
  <si>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</si>
  <si>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</si>
  <si>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Richland Creek @ Belle Meade Winery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</si>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</sst>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72"/>
  <sheetViews>
    <sheetView tabSelected="1" workbookViewId="0">
      <pane ySplit="1" topLeftCell="A860" activePane="bottomLeft" state="frozen"/>
      <selection pane="bottomLeft" activeCell="H872" sqref="H87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61"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J862">
        <v>1</v>
      </c>
    </row>
    <row r="863" spans="1:11">
      <c r="A863" s="1">
        <v>45922</v>
      </c>
      <c r="B863" s="10">
        <v>0.53263888888888888</v>
      </c>
      <c r="D863" t="s">
        <v>21</v>
      </c>
      <c r="E863">
        <v>2.52</v>
      </c>
      <c r="F863">
        <v>3.29</v>
      </c>
      <c r="G863">
        <v>4.26</v>
      </c>
      <c r="H863" s="11">
        <f t="shared" si="52"/>
        <v>3.3566666666666669</v>
      </c>
      <c r="J863">
        <v>1</v>
      </c>
    </row>
    <row r="864" spans="1:11">
      <c r="A864" s="1">
        <v>45922</v>
      </c>
      <c r="B864" s="10">
        <v>0.41666666666666669</v>
      </c>
      <c r="D864" t="s">
        <v>61</v>
      </c>
      <c r="E864">
        <v>6.03</v>
      </c>
      <c r="F864">
        <v>5.25</v>
      </c>
      <c r="G864">
        <v>5.81</v>
      </c>
      <c r="H864" s="11">
        <f t="shared" si="52"/>
        <v>5.6966666666666663</v>
      </c>
      <c r="J864">
        <v>1</v>
      </c>
    </row>
    <row r="865" spans="1:15">
      <c r="A865" s="1">
        <v>45922</v>
      </c>
      <c r="B865" s="10">
        <v>0.42708333333333331</v>
      </c>
      <c r="D865" t="s">
        <v>23</v>
      </c>
      <c r="E865">
        <v>2.56</v>
      </c>
      <c r="F865">
        <v>3.07</v>
      </c>
      <c r="G865">
        <v>3.26</v>
      </c>
      <c r="H865" s="11">
        <f t="shared" si="52"/>
        <v>2.9633333333333334</v>
      </c>
      <c r="J865">
        <v>1</v>
      </c>
    </row>
    <row r="866" spans="1:15">
      <c r="A866" s="1">
        <v>45922</v>
      </c>
      <c r="B866" s="10">
        <v>0.49722222222222223</v>
      </c>
      <c r="D866" t="s">
        <v>17</v>
      </c>
      <c r="E866" s="11">
        <v>16.7</v>
      </c>
      <c r="F866">
        <v>17.53</v>
      </c>
      <c r="G866">
        <v>16.52</v>
      </c>
      <c r="H866" s="11">
        <f t="shared" si="52"/>
        <v>16.916666666666668</v>
      </c>
      <c r="J866">
        <v>1</v>
      </c>
    </row>
    <row r="867" spans="1:15">
      <c r="A867" s="1">
        <v>45922</v>
      </c>
      <c r="B867" s="10">
        <v>0.41736111111111113</v>
      </c>
      <c r="D867" t="s">
        <v>26</v>
      </c>
      <c r="E867">
        <v>0.82</v>
      </c>
      <c r="F867">
        <v>0.68</v>
      </c>
      <c r="G867">
        <v>0.68</v>
      </c>
      <c r="H867" s="11">
        <f t="shared" si="52"/>
        <v>0.72666666666666668</v>
      </c>
      <c r="J867">
        <v>1</v>
      </c>
    </row>
    <row r="868" spans="1:15">
      <c r="A868" s="1">
        <v>45922</v>
      </c>
      <c r="B868" s="10">
        <v>0.44097222222222221</v>
      </c>
      <c r="D868" t="s">
        <v>69</v>
      </c>
      <c r="E868" s="11">
        <v>2.4</v>
      </c>
      <c r="F868" s="11">
        <v>1.8</v>
      </c>
      <c r="G868">
        <v>3.03</v>
      </c>
      <c r="H868" s="11">
        <f t="shared" si="52"/>
        <v>2.41</v>
      </c>
      <c r="J868">
        <v>1</v>
      </c>
    </row>
    <row r="869" spans="1:15">
      <c r="A869" s="1">
        <v>45922</v>
      </c>
      <c r="B869" s="10">
        <v>0.45624999999999999</v>
      </c>
      <c r="D869" t="s">
        <v>33</v>
      </c>
      <c r="E869">
        <v>6.66</v>
      </c>
      <c r="F869">
        <v>5.86</v>
      </c>
      <c r="G869">
        <v>8.35</v>
      </c>
      <c r="H869">
        <f>+AVERAGE(E869:G869,O869)</f>
        <v>6.8149999999999995</v>
      </c>
      <c r="J869">
        <v>1</v>
      </c>
      <c r="O869">
        <v>6.39</v>
      </c>
    </row>
    <row r="870" spans="1:15">
      <c r="A870" s="1">
        <v>45922</v>
      </c>
      <c r="B870" s="10">
        <v>0.43888888888888888</v>
      </c>
      <c r="D870" t="s">
        <v>64</v>
      </c>
      <c r="E870">
        <v>1.77</v>
      </c>
      <c r="F870">
        <v>1.67</v>
      </c>
      <c r="G870">
        <v>2.44</v>
      </c>
      <c r="H870" s="11">
        <f t="shared" si="52"/>
        <v>1.96</v>
      </c>
      <c r="J870">
        <v>1</v>
      </c>
    </row>
    <row r="871" spans="1:15">
      <c r="A871" s="1">
        <v>45922</v>
      </c>
      <c r="B871" s="10">
        <v>0.52083333333333337</v>
      </c>
      <c r="D871" t="s">
        <v>31</v>
      </c>
      <c r="E871">
        <v>5.14</v>
      </c>
      <c r="F871">
        <v>6.45</v>
      </c>
      <c r="G871">
        <v>8.81</v>
      </c>
      <c r="H871">
        <f>+AVERAGE(E871:G871,O871)</f>
        <v>7.0049999999999999</v>
      </c>
      <c r="O871">
        <v>7.62</v>
      </c>
    </row>
    <row r="872" spans="1:15">
      <c r="A872" s="1">
        <v>45922</v>
      </c>
      <c r="B872" s="10">
        <v>0.52083333333333337</v>
      </c>
      <c r="D872" t="s">
        <v>28</v>
      </c>
      <c r="E872">
        <v>3.55</v>
      </c>
      <c r="F872">
        <v>5.81</v>
      </c>
      <c r="G872">
        <v>7.95</v>
      </c>
    </row>
  </sheetData>
  <autoFilter ref="A1:M86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D869:D1048576</xm:sqref>
        </x14:dataValidation>
        <x14:dataValidation type="list" allowBlank="1" showInputMessage="1" showErrorMessage="1" xr:uid="{A6996FD3-B407-48A4-8DEC-2A0A28772D01}">
          <x14:formula1>
            <xm:f>'Validation Lists'!$A$3:$A$23</xm:f>
          </x14:formula1>
          <xm:sqref>D868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70</v>
      </c>
    </row>
    <row r="2" spans="1:15">
      <c r="A2" s="1">
        <v>45469</v>
      </c>
      <c r="B2" s="2">
        <v>0.40486111111111112</v>
      </c>
      <c r="D2" t="s">
        <v>71</v>
      </c>
      <c r="G2">
        <v>7.98</v>
      </c>
      <c r="H2">
        <v>8.98</v>
      </c>
      <c r="I2">
        <v>8.92</v>
      </c>
      <c r="J2">
        <f>AVERAGE(G2:I2)</f>
        <v>8.6266666666666669</v>
      </c>
      <c r="K2">
        <v>151.5</v>
      </c>
    </row>
    <row r="3" spans="1:15">
      <c r="A3" s="1">
        <v>45469</v>
      </c>
      <c r="B3" s="2">
        <v>0.43194444444444446</v>
      </c>
      <c r="D3" t="s">
        <v>72</v>
      </c>
      <c r="G3">
        <v>6.3</v>
      </c>
      <c r="H3">
        <v>7.32</v>
      </c>
      <c r="I3">
        <v>6.28</v>
      </c>
      <c r="J3">
        <f t="shared" ref="J3:J8" si="0">AVERAGE(G3:I3)</f>
        <v>6.6333333333333337</v>
      </c>
      <c r="K3">
        <v>130.1</v>
      </c>
    </row>
    <row r="4" spans="1:15">
      <c r="A4" s="1">
        <v>45488</v>
      </c>
      <c r="C4" t="s">
        <v>73</v>
      </c>
      <c r="K4">
        <v>0</v>
      </c>
    </row>
    <row r="5" spans="1:15">
      <c r="A5" s="1">
        <v>45489</v>
      </c>
      <c r="B5" s="2">
        <v>0.52430555555555558</v>
      </c>
      <c r="D5" t="s">
        <v>16</v>
      </c>
      <c r="G5">
        <v>9.58</v>
      </c>
      <c r="H5">
        <v>9.07</v>
      </c>
      <c r="I5">
        <v>9.64</v>
      </c>
      <c r="J5">
        <f t="shared" si="0"/>
        <v>9.43</v>
      </c>
      <c r="K5">
        <v>44.8</v>
      </c>
      <c r="O5" t="s">
        <v>74</v>
      </c>
    </row>
    <row r="6" spans="1:15">
      <c r="A6" s="1">
        <v>45489</v>
      </c>
      <c r="B6" s="2">
        <v>0.52430555555555558</v>
      </c>
      <c r="D6" t="s">
        <v>16</v>
      </c>
      <c r="G6">
        <v>12.61</v>
      </c>
      <c r="H6">
        <v>12.35</v>
      </c>
      <c r="I6">
        <v>10.48</v>
      </c>
      <c r="J6">
        <f t="shared" si="0"/>
        <v>11.813333333333333</v>
      </c>
      <c r="K6">
        <v>76.7</v>
      </c>
      <c r="O6" t="s">
        <v>75</v>
      </c>
    </row>
    <row r="7" spans="1:15">
      <c r="A7" s="1">
        <v>45491</v>
      </c>
      <c r="B7" s="2">
        <v>0.44027777777777777</v>
      </c>
      <c r="D7" t="s">
        <v>76</v>
      </c>
      <c r="G7">
        <v>8.4</v>
      </c>
      <c r="H7">
        <v>9.0399999999999991</v>
      </c>
      <c r="I7">
        <v>9.6999999999999993</v>
      </c>
      <c r="J7">
        <f t="shared" si="0"/>
        <v>9.0466666666666651</v>
      </c>
      <c r="K7">
        <v>461.1</v>
      </c>
    </row>
    <row r="8" spans="1:15">
      <c r="A8" s="1">
        <v>45491</v>
      </c>
      <c r="B8" s="2">
        <v>0.45694444444444443</v>
      </c>
      <c r="D8" t="s">
        <v>77</v>
      </c>
      <c r="G8">
        <v>4.0999999999999996</v>
      </c>
      <c r="H8">
        <v>4.6100000000000003</v>
      </c>
      <c r="I8">
        <v>3.78</v>
      </c>
      <c r="J8">
        <f t="shared" si="0"/>
        <v>4.1633333333333331</v>
      </c>
      <c r="K8">
        <v>206.4</v>
      </c>
    </row>
    <row r="9" spans="1:15">
      <c r="A9" s="1">
        <v>45539</v>
      </c>
      <c r="B9" s="2">
        <v>0.52777777777777779</v>
      </c>
      <c r="D9" t="s">
        <v>78</v>
      </c>
      <c r="E9" s="1">
        <v>45538</v>
      </c>
      <c r="K9" t="s">
        <v>49</v>
      </c>
    </row>
    <row r="10" spans="1:15">
      <c r="A10" s="1">
        <v>45539</v>
      </c>
      <c r="B10" s="2">
        <v>0.52777777777777779</v>
      </c>
      <c r="D10" t="s">
        <v>78</v>
      </c>
      <c r="E10" s="1">
        <v>45538</v>
      </c>
      <c r="K10">
        <f>L10*M10</f>
        <v>9678.4</v>
      </c>
      <c r="L10">
        <v>4</v>
      </c>
      <c r="M10">
        <v>2419.6</v>
      </c>
      <c r="O10" t="s">
        <v>79</v>
      </c>
    </row>
    <row r="11" spans="1:15">
      <c r="D11" s="21" t="s">
        <v>80</v>
      </c>
      <c r="E11" s="22">
        <v>45545</v>
      </c>
      <c r="F11" s="23">
        <v>0.46388888888888885</v>
      </c>
      <c r="G11" s="21"/>
      <c r="H11" s="21"/>
      <c r="I11" s="21"/>
      <c r="J11" s="21"/>
      <c r="K11" s="21">
        <f>M11*L11</f>
        <v>850</v>
      </c>
      <c r="L11" s="21">
        <v>10</v>
      </c>
      <c r="M11" s="21">
        <v>85</v>
      </c>
    </row>
    <row r="12" spans="1:15">
      <c r="D12" s="21" t="s">
        <v>81</v>
      </c>
      <c r="E12" s="22"/>
      <c r="F12" s="23"/>
      <c r="G12" s="21"/>
      <c r="H12" s="21"/>
      <c r="I12" s="21"/>
      <c r="J12" s="21"/>
      <c r="K12" s="24">
        <f>+K11/13.5</f>
        <v>62.962962962962962</v>
      </c>
      <c r="L12" s="21"/>
      <c r="M12" s="21"/>
    </row>
    <row r="13" spans="1:15">
      <c r="D13" s="21" t="s">
        <v>82</v>
      </c>
      <c r="E13" s="22">
        <v>45545</v>
      </c>
      <c r="F13" s="23">
        <v>0.46388888888888885</v>
      </c>
      <c r="G13" s="21"/>
      <c r="H13" s="21"/>
      <c r="I13" s="21"/>
      <c r="J13" s="21"/>
      <c r="K13" s="24">
        <v>45</v>
      </c>
      <c r="L13" s="21"/>
      <c r="M13" s="21"/>
    </row>
    <row r="14" spans="1:15">
      <c r="D14" s="21" t="s">
        <v>83</v>
      </c>
      <c r="E14" s="22">
        <v>45545</v>
      </c>
      <c r="F14" s="23">
        <v>0.46388888888888885</v>
      </c>
      <c r="G14" s="21"/>
      <c r="H14" s="21"/>
      <c r="I14" s="21"/>
      <c r="J14" s="21"/>
      <c r="K14" s="25">
        <f>M14*L14*(900/13)</f>
        <v>73278.106508875731</v>
      </c>
      <c r="L14" s="24">
        <f>100/13</f>
        <v>7.6923076923076925</v>
      </c>
      <c r="M14" s="21">
        <v>137.6</v>
      </c>
      <c r="O14" t="s">
        <v>84</v>
      </c>
    </row>
    <row r="15" spans="1:15">
      <c r="D15" s="21" t="s">
        <v>85</v>
      </c>
      <c r="E15" s="21"/>
      <c r="F15" s="21"/>
      <c r="G15" s="21"/>
      <c r="H15" s="21"/>
      <c r="I15" s="21"/>
      <c r="J15" s="21"/>
      <c r="K15" s="25">
        <f>+K14/10.5</f>
        <v>6978.8672865595936</v>
      </c>
      <c r="L15" s="21"/>
      <c r="M15" s="21"/>
    </row>
    <row r="16" spans="1:15">
      <c r="A16" t="s">
        <v>86</v>
      </c>
      <c r="L16" t="s">
        <v>87</v>
      </c>
    </row>
    <row r="17" spans="1:15">
      <c r="A17" s="1">
        <v>45595</v>
      </c>
      <c r="B17" s="2">
        <v>0.52222222222222225</v>
      </c>
      <c r="D17" t="s">
        <v>88</v>
      </c>
      <c r="G17">
        <v>0.52</v>
      </c>
      <c r="H17">
        <v>0.28999999999999998</v>
      </c>
      <c r="I17" s="11">
        <v>0.4</v>
      </c>
      <c r="J17" s="27">
        <f>+AVERAGE(G17:I17)</f>
        <v>0.40333333333333332</v>
      </c>
      <c r="K17">
        <v>275.5</v>
      </c>
      <c r="L17">
        <v>3.99</v>
      </c>
    </row>
    <row r="18" spans="1:15">
      <c r="A18" s="1">
        <v>45595</v>
      </c>
      <c r="B18" s="2">
        <v>0.56597222222222221</v>
      </c>
      <c r="D18" t="s">
        <v>89</v>
      </c>
      <c r="G18">
        <v>0.19</v>
      </c>
      <c r="H18">
        <v>0.18</v>
      </c>
      <c r="I18">
        <v>0.12</v>
      </c>
      <c r="J18" s="27">
        <f t="shared" ref="J18:J19" si="1">+AVERAGE(G18:I18)</f>
        <v>0.16333333333333333</v>
      </c>
      <c r="K18">
        <v>129.6</v>
      </c>
      <c r="L18">
        <v>3.99</v>
      </c>
    </row>
    <row r="19" spans="1:15">
      <c r="A19" s="1">
        <v>45595</v>
      </c>
      <c r="B19" s="2">
        <v>0.54861111111111116</v>
      </c>
      <c r="D19" t="s">
        <v>90</v>
      </c>
      <c r="G19">
        <v>0.56999999999999995</v>
      </c>
      <c r="H19">
        <v>0.62</v>
      </c>
      <c r="I19">
        <v>0.84</v>
      </c>
      <c r="J19" s="27">
        <f t="shared" si="1"/>
        <v>0.67666666666666664</v>
      </c>
      <c r="K19">
        <v>410.6</v>
      </c>
      <c r="L19">
        <v>3.99</v>
      </c>
    </row>
    <row r="21" spans="1:15">
      <c r="A21" t="s">
        <v>91</v>
      </c>
    </row>
    <row r="22" spans="1:15" ht="30">
      <c r="A22" s="1">
        <v>45610</v>
      </c>
      <c r="B22" s="2">
        <v>0.41111111111111109</v>
      </c>
      <c r="C22" s="28" t="s">
        <v>92</v>
      </c>
      <c r="D22" t="s">
        <v>93</v>
      </c>
      <c r="G22">
        <v>12.04</v>
      </c>
      <c r="H22">
        <v>10.23</v>
      </c>
      <c r="I22" s="11">
        <v>10.199999999999999</v>
      </c>
    </row>
    <row r="23" spans="1:15" ht="30">
      <c r="A23" s="1">
        <v>45610</v>
      </c>
      <c r="B23" s="2">
        <v>0.5625</v>
      </c>
      <c r="C23" s="28" t="s">
        <v>92</v>
      </c>
      <c r="D23" t="s">
        <v>94</v>
      </c>
      <c r="G23" s="11">
        <v>6.1</v>
      </c>
      <c r="H23">
        <v>7.22</v>
      </c>
      <c r="I23">
        <v>4.53</v>
      </c>
    </row>
    <row r="26" spans="1:15">
      <c r="A26" s="1">
        <v>45810</v>
      </c>
      <c r="B26" t="s">
        <v>95</v>
      </c>
      <c r="C26" t="s">
        <v>96</v>
      </c>
      <c r="G26" s="11">
        <v>4.7</v>
      </c>
      <c r="H26" s="11">
        <v>4.4000000000000004</v>
      </c>
      <c r="I26">
        <v>4.49</v>
      </c>
      <c r="K26">
        <v>141.4</v>
      </c>
    </row>
    <row r="27" spans="1:15">
      <c r="A27" s="1">
        <v>45817</v>
      </c>
      <c r="B27" t="s">
        <v>95</v>
      </c>
      <c r="C27" t="s">
        <v>96</v>
      </c>
      <c r="G27">
        <v>8.94</v>
      </c>
      <c r="H27">
        <v>8.36</v>
      </c>
      <c r="I27">
        <v>8.31</v>
      </c>
      <c r="K27">
        <v>1299.7</v>
      </c>
    </row>
    <row r="28" spans="1:15">
      <c r="A28" s="1">
        <v>45818</v>
      </c>
      <c r="B28" s="2">
        <v>0.53194444444444444</v>
      </c>
      <c r="C28" t="s">
        <v>97</v>
      </c>
      <c r="G28">
        <v>11.65</v>
      </c>
      <c r="H28">
        <v>10.93</v>
      </c>
      <c r="I28">
        <v>11.72</v>
      </c>
      <c r="K28">
        <v>1046.2</v>
      </c>
    </row>
    <row r="29" spans="1:15">
      <c r="A29" s="1">
        <v>45832</v>
      </c>
      <c r="B29" s="2">
        <v>0.4861111111111111</v>
      </c>
      <c r="C29" t="s">
        <v>98</v>
      </c>
      <c r="K29">
        <v>0</v>
      </c>
    </row>
    <row r="30" spans="1:15">
      <c r="A30" s="1">
        <v>45838</v>
      </c>
      <c r="B30" s="2">
        <v>0.47916666666666669</v>
      </c>
      <c r="C30" t="s">
        <v>99</v>
      </c>
      <c r="K30">
        <v>238.2</v>
      </c>
      <c r="O30" t="s">
        <v>100</v>
      </c>
    </row>
    <row r="31" spans="1:15">
      <c r="A31" s="1"/>
      <c r="B31" s="2"/>
    </row>
    <row r="32" spans="1:15">
      <c r="A32" s="1">
        <v>45864</v>
      </c>
      <c r="B32" s="2">
        <v>0.5083333333333333</v>
      </c>
      <c r="C32">
        <v>3</v>
      </c>
      <c r="D32" t="s">
        <v>101</v>
      </c>
      <c r="G32">
        <v>13.66</v>
      </c>
      <c r="H32">
        <v>13.7</v>
      </c>
      <c r="I32">
        <v>13.52</v>
      </c>
      <c r="J32" s="20">
        <f>AVERAGE(G32:I32)</f>
        <v>13.626666666666665</v>
      </c>
      <c r="K32" s="20">
        <f>M32*L32</f>
        <v>274.8</v>
      </c>
      <c r="L32">
        <v>2</v>
      </c>
      <c r="M32">
        <v>137.4</v>
      </c>
    </row>
    <row r="33" spans="1:13">
      <c r="A33" s="1">
        <v>45864</v>
      </c>
      <c r="B33" s="2">
        <v>0.49305555555555558</v>
      </c>
      <c r="C33">
        <v>2</v>
      </c>
      <c r="D33" t="s">
        <v>102</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103</v>
      </c>
      <c r="G34">
        <v>2.0699999999999998</v>
      </c>
      <c r="H34">
        <v>2.11</v>
      </c>
      <c r="I34">
        <v>3.08</v>
      </c>
      <c r="J34" s="20">
        <f t="shared" si="2"/>
        <v>2.42</v>
      </c>
      <c r="K34" s="20">
        <f t="shared" si="3"/>
        <v>88.4</v>
      </c>
      <c r="L34">
        <v>1</v>
      </c>
      <c r="M34">
        <v>88.4</v>
      </c>
    </row>
    <row r="36" spans="1:13">
      <c r="A36" s="1">
        <v>45868</v>
      </c>
      <c r="B36" s="2">
        <v>0.39930555555555558</v>
      </c>
      <c r="C36">
        <v>1</v>
      </c>
      <c r="D36" t="s">
        <v>104</v>
      </c>
      <c r="K36">
        <v>59.4</v>
      </c>
    </row>
    <row r="37" spans="1:13">
      <c r="A37" s="1">
        <v>45868</v>
      </c>
      <c r="B37" s="2">
        <v>0.40625</v>
      </c>
      <c r="C37">
        <v>2</v>
      </c>
      <c r="D37" t="s">
        <v>105</v>
      </c>
      <c r="K37">
        <v>218.7</v>
      </c>
    </row>
    <row r="38" spans="1:13">
      <c r="A38" s="1">
        <v>45868</v>
      </c>
      <c r="B38" s="2">
        <v>0.40972222222222221</v>
      </c>
      <c r="C38">
        <v>3</v>
      </c>
      <c r="D38" t="s">
        <v>106</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D21" sqref="D21"/>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107</v>
      </c>
      <c r="C1" s="6" t="s">
        <v>108</v>
      </c>
      <c r="D1" s="6" t="s">
        <v>109</v>
      </c>
      <c r="E1" s="6" t="s">
        <v>110</v>
      </c>
      <c r="F1" s="6" t="s">
        <v>111</v>
      </c>
      <c r="G1" s="6" t="s">
        <v>112</v>
      </c>
      <c r="H1" s="6" t="s">
        <v>113</v>
      </c>
      <c r="I1" s="6" t="s">
        <v>70</v>
      </c>
    </row>
    <row r="2" spans="1:9">
      <c r="A2" t="s">
        <v>17</v>
      </c>
      <c r="B2" t="s">
        <v>114</v>
      </c>
      <c r="C2" t="s">
        <v>115</v>
      </c>
      <c r="D2" s="7" t="s">
        <v>116</v>
      </c>
      <c r="E2" s="8">
        <v>89.1</v>
      </c>
      <c r="F2" t="s">
        <v>117</v>
      </c>
      <c r="G2">
        <v>35.909429000000003</v>
      </c>
      <c r="H2">
        <v>-86.855795999999998</v>
      </c>
    </row>
    <row r="3" spans="1:9">
      <c r="A3" t="s">
        <v>16</v>
      </c>
      <c r="B3" t="s">
        <v>114</v>
      </c>
      <c r="C3" t="s">
        <v>118</v>
      </c>
      <c r="D3" s="7" t="s">
        <v>116</v>
      </c>
      <c r="E3" s="8">
        <v>68.400000000000006</v>
      </c>
      <c r="F3" t="s">
        <v>119</v>
      </c>
      <c r="G3">
        <v>36.017164000000001</v>
      </c>
      <c r="H3">
        <v>-86.900035000000003</v>
      </c>
    </row>
    <row r="4" spans="1:9">
      <c r="A4" t="s">
        <v>14</v>
      </c>
      <c r="B4" t="s">
        <v>114</v>
      </c>
      <c r="C4" t="s">
        <v>120</v>
      </c>
      <c r="D4" s="7" t="s">
        <v>116</v>
      </c>
      <c r="E4" s="8">
        <v>62</v>
      </c>
      <c r="F4" t="s">
        <v>121</v>
      </c>
      <c r="G4">
        <v>36.054386999999998</v>
      </c>
      <c r="H4">
        <v>-86.928715999999994</v>
      </c>
    </row>
    <row r="5" spans="1:9">
      <c r="A5" t="s">
        <v>19</v>
      </c>
      <c r="B5" t="s">
        <v>114</v>
      </c>
      <c r="C5" t="s">
        <v>122</v>
      </c>
      <c r="D5" s="7" t="s">
        <v>116</v>
      </c>
      <c r="E5" s="8">
        <v>32.200000000000003</v>
      </c>
      <c r="F5" t="s">
        <v>123</v>
      </c>
      <c r="G5">
        <v>36.123683</v>
      </c>
      <c r="H5">
        <v>-87.099001999999999</v>
      </c>
    </row>
    <row r="6" spans="1:9">
      <c r="A6" t="s">
        <v>22</v>
      </c>
      <c r="B6" t="s">
        <v>124</v>
      </c>
      <c r="C6" t="s">
        <v>125</v>
      </c>
      <c r="D6" s="7" t="s">
        <v>126</v>
      </c>
      <c r="E6" s="8" t="s">
        <v>127</v>
      </c>
      <c r="F6" t="s">
        <v>128</v>
      </c>
      <c r="G6">
        <v>36.112737000000003</v>
      </c>
      <c r="H6">
        <v>-86.862464000000003</v>
      </c>
    </row>
    <row r="7" spans="1:9">
      <c r="A7" t="s">
        <v>21</v>
      </c>
      <c r="B7" t="s">
        <v>124</v>
      </c>
      <c r="C7" t="s">
        <v>129</v>
      </c>
      <c r="D7" s="7" t="s">
        <v>126</v>
      </c>
      <c r="E7" s="8">
        <v>5</v>
      </c>
      <c r="F7" t="s">
        <v>128</v>
      </c>
      <c r="G7">
        <v>36.132171</v>
      </c>
      <c r="H7">
        <v>-86.848483999999999</v>
      </c>
    </row>
    <row r="8" spans="1:9">
      <c r="A8" t="s">
        <v>23</v>
      </c>
      <c r="B8" t="s">
        <v>130</v>
      </c>
      <c r="C8" t="s">
        <v>131</v>
      </c>
      <c r="D8" s="7" t="s">
        <v>126</v>
      </c>
      <c r="E8" s="8" t="s">
        <v>132</v>
      </c>
      <c r="F8" t="s">
        <v>133</v>
      </c>
      <c r="G8">
        <v>36.012873999999996</v>
      </c>
      <c r="H8">
        <v>-86.685050000000004</v>
      </c>
    </row>
    <row r="9" spans="1:9">
      <c r="A9" t="s">
        <v>24</v>
      </c>
      <c r="B9" t="s">
        <v>130</v>
      </c>
      <c r="C9" t="s">
        <v>134</v>
      </c>
      <c r="D9" s="7" t="s">
        <v>126</v>
      </c>
      <c r="E9" s="8" t="s">
        <v>135</v>
      </c>
      <c r="F9" t="s">
        <v>136</v>
      </c>
      <c r="G9">
        <v>36.118186999999999</v>
      </c>
      <c r="H9">
        <v>-86.724369999999993</v>
      </c>
    </row>
    <row r="10" spans="1:9">
      <c r="A10" t="s">
        <v>26</v>
      </c>
      <c r="B10" t="s">
        <v>137</v>
      </c>
      <c r="C10" t="s">
        <v>138</v>
      </c>
      <c r="D10" s="7" t="s">
        <v>126</v>
      </c>
      <c r="E10">
        <v>0.1</v>
      </c>
      <c r="F10" t="s">
        <v>139</v>
      </c>
      <c r="G10">
        <v>36.114162999999998</v>
      </c>
      <c r="H10">
        <v>-86.777017000000001</v>
      </c>
    </row>
    <row r="11" spans="1:9">
      <c r="A11" t="s">
        <v>28</v>
      </c>
      <c r="B11" t="s">
        <v>140</v>
      </c>
      <c r="C11" t="s">
        <v>141</v>
      </c>
      <c r="D11" s="7" t="s">
        <v>126</v>
      </c>
      <c r="E11" s="8" t="s">
        <v>142</v>
      </c>
      <c r="F11" t="s">
        <v>143</v>
      </c>
      <c r="G11">
        <v>36.21208</v>
      </c>
      <c r="H11">
        <v>-86.825408999999993</v>
      </c>
    </row>
    <row r="12" spans="1:9">
      <c r="A12" t="s">
        <v>31</v>
      </c>
      <c r="B12" t="s">
        <v>144</v>
      </c>
      <c r="C12" t="s">
        <v>145</v>
      </c>
      <c r="D12" s="7" t="s">
        <v>126</v>
      </c>
      <c r="E12">
        <v>191</v>
      </c>
      <c r="F12" t="s">
        <v>146</v>
      </c>
      <c r="G12">
        <v>36.165491000000003</v>
      </c>
      <c r="H12">
        <v>-86.775768999999997</v>
      </c>
    </row>
    <row r="13" spans="1:9">
      <c r="A13" t="s">
        <v>34</v>
      </c>
      <c r="B13" t="s">
        <v>147</v>
      </c>
      <c r="C13" t="s">
        <v>148</v>
      </c>
      <c r="D13" s="7" t="s">
        <v>149</v>
      </c>
      <c r="E13">
        <v>10.1</v>
      </c>
      <c r="F13" t="s">
        <v>150</v>
      </c>
      <c r="G13">
        <v>35.941533</v>
      </c>
      <c r="H13">
        <v>-86.378028999999998</v>
      </c>
      <c r="I13" t="s">
        <v>151</v>
      </c>
    </row>
    <row r="14" spans="1:9">
      <c r="A14" t="s">
        <v>38</v>
      </c>
      <c r="B14" t="s">
        <v>152</v>
      </c>
      <c r="C14" t="s">
        <v>153</v>
      </c>
      <c r="D14" s="7" t="s">
        <v>154</v>
      </c>
      <c r="E14">
        <v>72.599999999999994</v>
      </c>
      <c r="F14" t="s">
        <v>155</v>
      </c>
      <c r="G14">
        <v>35.785136999999999</v>
      </c>
      <c r="H14">
        <v>-87.460560000000001</v>
      </c>
    </row>
    <row r="15" spans="1:9">
      <c r="A15" t="s">
        <v>18</v>
      </c>
      <c r="B15" t="s">
        <v>114</v>
      </c>
      <c r="C15" t="s">
        <v>156</v>
      </c>
      <c r="D15" s="7" t="s">
        <v>116</v>
      </c>
      <c r="E15">
        <v>57.3</v>
      </c>
      <c r="F15" t="s">
        <v>121</v>
      </c>
      <c r="G15">
        <v>36.077539999999999</v>
      </c>
      <c r="H15">
        <v>-86.962377000000004</v>
      </c>
    </row>
    <row r="16" spans="1:9">
      <c r="A16" t="s">
        <v>33</v>
      </c>
      <c r="B16" t="s">
        <v>157</v>
      </c>
      <c r="C16" t="s">
        <v>158</v>
      </c>
      <c r="D16" s="7" t="s">
        <v>116</v>
      </c>
      <c r="E16">
        <v>1.8</v>
      </c>
      <c r="F16" t="s">
        <v>159</v>
      </c>
      <c r="G16">
        <v>36.048997</v>
      </c>
      <c r="H16">
        <v>-86.906251999999995</v>
      </c>
    </row>
    <row r="17" spans="1:8">
      <c r="A17" s="30" t="s">
        <v>61</v>
      </c>
      <c r="B17" t="s">
        <v>160</v>
      </c>
      <c r="C17" t="s">
        <v>161</v>
      </c>
      <c r="D17" s="7" t="s">
        <v>116</v>
      </c>
      <c r="E17">
        <v>0.3</v>
      </c>
      <c r="F17" t="s">
        <v>162</v>
      </c>
      <c r="G17">
        <v>35.964530000000003</v>
      </c>
      <c r="H17">
        <v>-86.918589999999995</v>
      </c>
    </row>
    <row r="18" spans="1:8">
      <c r="A18" t="s">
        <v>64</v>
      </c>
      <c r="B18" t="s">
        <v>163</v>
      </c>
      <c r="C18" t="s">
        <v>164</v>
      </c>
      <c r="D18" s="7" t="s">
        <v>126</v>
      </c>
      <c r="E18">
        <v>3.8</v>
      </c>
      <c r="F18" t="s">
        <v>165</v>
      </c>
      <c r="G18">
        <v>36.062220000000003</v>
      </c>
      <c r="H18">
        <v>-86.74194</v>
      </c>
    </row>
    <row r="20" spans="1:8">
      <c r="A20" t="s">
        <v>166</v>
      </c>
    </row>
    <row r="21" spans="1:8">
      <c r="A21" t="s">
        <v>167</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2025-09-23T20:12:24Z</dcterms:modified>
  <cp:category/>
  <cp:contentStatus/>
</cp:coreProperties>
</file>