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/programs/rk1165.github.io/content/notes/travel/"/>
    </mc:Choice>
  </mc:AlternateContent>
  <xr:revisionPtr revIDLastSave="0" documentId="13_ncr:1_{81CF5706-066B-E647-835D-FC33BE3C714E}" xr6:coauthVersionLast="47" xr6:coauthVersionMax="47" xr10:uidLastSave="{00000000-0000-0000-0000-000000000000}"/>
  <bookViews>
    <workbookView xWindow="0" yWindow="760" windowWidth="34560" windowHeight="21580" activeTab="3" xr2:uid="{FBDD8960-5B88-4843-A147-F58767FB427D}"/>
  </bookViews>
  <sheets>
    <sheet name="Checklist" sheetId="10" r:id="rId1"/>
    <sheet name="Poland" sheetId="2" r:id="rId2"/>
    <sheet name="Japan" sheetId="14" r:id="rId3"/>
    <sheet name="Baltics" sheetId="13" r:id="rId4"/>
    <sheet name="Denmark" sheetId="16" r:id="rId5"/>
    <sheet name="Sweden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3" l="1"/>
  <c r="H123" i="13"/>
  <c r="G12" i="13"/>
  <c r="P32" i="13"/>
  <c r="G123" i="13"/>
  <c r="G93" i="13"/>
  <c r="L5" i="13"/>
  <c r="H5" i="13" s="1"/>
  <c r="H7" i="15" l="1"/>
  <c r="L5" i="15"/>
  <c r="G77" i="16"/>
  <c r="F12" i="13"/>
  <c r="G51" i="16"/>
  <c r="H51" i="16" s="1"/>
  <c r="L7" i="16"/>
  <c r="L4" i="15"/>
  <c r="L5" i="16"/>
  <c r="L6" i="16"/>
  <c r="L4" i="13"/>
  <c r="H4" i="13" s="1"/>
  <c r="M31" i="2"/>
  <c r="P18" i="14"/>
  <c r="H57" i="14"/>
  <c r="G112" i="14"/>
  <c r="L10" i="13"/>
  <c r="H10" i="13" s="1"/>
  <c r="H112" i="14"/>
  <c r="L4" i="16"/>
  <c r="L9" i="16" s="1"/>
  <c r="H77" i="16"/>
  <c r="O20" i="16"/>
  <c r="P20" i="16" s="1"/>
  <c r="F9" i="16"/>
  <c r="G46" i="15"/>
  <c r="H46" i="15" s="1"/>
  <c r="G31" i="15"/>
  <c r="H31" i="15" s="1"/>
  <c r="O20" i="15"/>
  <c r="P20" i="15" s="1"/>
  <c r="F7" i="15"/>
  <c r="G7" i="15" s="1"/>
  <c r="L7" i="15" l="1"/>
  <c r="G9" i="16"/>
  <c r="N37" i="16" s="1"/>
  <c r="N37" i="15"/>
  <c r="G9" i="14"/>
  <c r="N35" i="14" s="1"/>
  <c r="L6" i="14"/>
  <c r="L4" i="14"/>
  <c r="N31" i="2"/>
  <c r="P25" i="14"/>
  <c r="G57" i="14"/>
  <c r="O18" i="14"/>
  <c r="F9" i="14"/>
  <c r="O7" i="14"/>
  <c r="L8" i="14"/>
  <c r="L7" i="14"/>
  <c r="L5" i="14"/>
  <c r="L7" i="13"/>
  <c r="H7" i="13" s="1"/>
  <c r="O25" i="13"/>
  <c r="P25" i="13" s="1"/>
  <c r="H93" i="13"/>
  <c r="O7" i="13"/>
  <c r="L9" i="13"/>
  <c r="H9" i="13" s="1"/>
  <c r="L8" i="13"/>
  <c r="H8" i="13" s="1"/>
  <c r="L6" i="13"/>
  <c r="H6" i="13" s="1"/>
  <c r="N9" i="2"/>
  <c r="G23" i="2"/>
  <c r="G17" i="2"/>
  <c r="G15" i="2"/>
  <c r="G14" i="2"/>
  <c r="G24" i="2"/>
  <c r="G22" i="2"/>
  <c r="P15" i="2"/>
  <c r="J8" i="2"/>
  <c r="F38" i="2"/>
  <c r="F26" i="2"/>
  <c r="F8" i="2"/>
  <c r="G32" i="2"/>
  <c r="G33" i="2"/>
  <c r="G34" i="2"/>
  <c r="G35" i="2"/>
  <c r="G36" i="2"/>
  <c r="G37" i="2"/>
  <c r="G31" i="2"/>
  <c r="P14" i="2"/>
  <c r="P13" i="2"/>
  <c r="P17" i="2" s="1"/>
  <c r="O24" i="2"/>
  <c r="E26" i="2"/>
  <c r="G25" i="2"/>
  <c r="G20" i="2"/>
  <c r="G19" i="2"/>
  <c r="G18" i="2"/>
  <c r="G16" i="2"/>
  <c r="G13" i="2"/>
  <c r="H5" i="2"/>
  <c r="G8" i="2"/>
  <c r="H7" i="2"/>
  <c r="H6" i="2"/>
  <c r="H4" i="2"/>
  <c r="N42" i="13" l="1"/>
  <c r="L12" i="13"/>
  <c r="H12" i="13" s="1"/>
  <c r="O35" i="14"/>
  <c r="L9" i="14"/>
  <c r="G26" i="2"/>
  <c r="G38" i="2"/>
  <c r="H8" i="2"/>
  <c r="O17" i="2"/>
  <c r="N17" i="2"/>
</calcChain>
</file>

<file path=xl/sharedStrings.xml><?xml version="1.0" encoding="utf-8"?>
<sst xmlns="http://schemas.openxmlformats.org/spreadsheetml/2006/main" count="1347" uniqueCount="549">
  <si>
    <t>Check In</t>
  </si>
  <si>
    <t>Check out</t>
  </si>
  <si>
    <t>Place</t>
  </si>
  <si>
    <t>Name</t>
  </si>
  <si>
    <t>Cost</t>
  </si>
  <si>
    <t>Nights</t>
  </si>
  <si>
    <t>Status</t>
  </si>
  <si>
    <t>Remark</t>
  </si>
  <si>
    <t>Gdansk</t>
  </si>
  <si>
    <t>World Hostel</t>
  </si>
  <si>
    <t>Actual Cost</t>
  </si>
  <si>
    <t>ICICI</t>
  </si>
  <si>
    <t>Y</t>
  </si>
  <si>
    <t>Warsaw</t>
  </si>
  <si>
    <t>Inbed Hostel</t>
  </si>
  <si>
    <t>Wroclaw</t>
  </si>
  <si>
    <t>Babel Hostel</t>
  </si>
  <si>
    <t>N</t>
  </si>
  <si>
    <t>Krakow</t>
  </si>
  <si>
    <t>Dream Hostel</t>
  </si>
  <si>
    <t>Date</t>
  </si>
  <si>
    <t>City</t>
  </si>
  <si>
    <t>Timings</t>
  </si>
  <si>
    <t>WW2 Museum</t>
  </si>
  <si>
    <t>Malbork</t>
  </si>
  <si>
    <t>Malbork Castle</t>
  </si>
  <si>
    <t>Polin Museum</t>
  </si>
  <si>
    <t>Uprising Museum</t>
  </si>
  <si>
    <t>Wieliczka</t>
  </si>
  <si>
    <t>Salt Mine</t>
  </si>
  <si>
    <t>Katowice</t>
  </si>
  <si>
    <t>Guido Coal Mine</t>
  </si>
  <si>
    <t>Route</t>
  </si>
  <si>
    <t>Travel</t>
  </si>
  <si>
    <t>Cost (Train)</t>
  </si>
  <si>
    <t>Timing (Train)</t>
  </si>
  <si>
    <t>Timing (Bus)</t>
  </si>
  <si>
    <t>Total</t>
  </si>
  <si>
    <t>Flights</t>
  </si>
  <si>
    <t>BLR-Gdansk</t>
  </si>
  <si>
    <t>39208 was OP</t>
  </si>
  <si>
    <t>Krakow-BLR</t>
  </si>
  <si>
    <t>8 KG Hand Luggage</t>
  </si>
  <si>
    <t>20K saving option</t>
  </si>
  <si>
    <t>Visa Related</t>
  </si>
  <si>
    <t>Item</t>
  </si>
  <si>
    <t>TMI</t>
  </si>
  <si>
    <t>Paid double</t>
  </si>
  <si>
    <t>Visa</t>
  </si>
  <si>
    <t>VFS</t>
  </si>
  <si>
    <t>Flight to HYD</t>
  </si>
  <si>
    <t>Train to BLR</t>
  </si>
  <si>
    <t>Extra</t>
  </si>
  <si>
    <t>Incurred</t>
  </si>
  <si>
    <t>Jakdojade</t>
  </si>
  <si>
    <t>Cash</t>
  </si>
  <si>
    <t>India</t>
  </si>
  <si>
    <t>Buy rate</t>
  </si>
  <si>
    <t>GST</t>
  </si>
  <si>
    <t>Charge</t>
  </si>
  <si>
    <t>Market</t>
  </si>
  <si>
    <t>TOTAL</t>
  </si>
  <si>
    <t>0805-0833</t>
  </si>
  <si>
    <t>0805-1115</t>
  </si>
  <si>
    <t>0724-1154</t>
  </si>
  <si>
    <t>0926-1259</t>
  </si>
  <si>
    <t>0801-0928</t>
  </si>
  <si>
    <t>Tentative</t>
  </si>
  <si>
    <t>Cost (PLN)</t>
  </si>
  <si>
    <t>From</t>
  </si>
  <si>
    <t>To</t>
  </si>
  <si>
    <t>Accomodation</t>
  </si>
  <si>
    <t>Attractions</t>
  </si>
  <si>
    <t>Pass/Cards/Apps</t>
  </si>
  <si>
    <t>Powisle 300m</t>
  </si>
  <si>
    <t>Glowny 650 m</t>
  </si>
  <si>
    <t>Zablocie 1200m</t>
  </si>
  <si>
    <t>Tokyo</t>
  </si>
  <si>
    <t>Osaka</t>
  </si>
  <si>
    <t>Kyoto</t>
  </si>
  <si>
    <t>JPY</t>
  </si>
  <si>
    <t>Ubigi Sim</t>
  </si>
  <si>
    <t>Shibuya Sky</t>
  </si>
  <si>
    <t>Kamakura</t>
  </si>
  <si>
    <t>Hasedara Temple</t>
  </si>
  <si>
    <t>Nara</t>
  </si>
  <si>
    <t>Tombori River Cruise</t>
  </si>
  <si>
    <t>Himeji</t>
  </si>
  <si>
    <t>Himeji Castle</t>
  </si>
  <si>
    <t>Tokyo National Museum</t>
  </si>
  <si>
    <t>Kobe</t>
  </si>
  <si>
    <t>Shinjuku Gyoen Garden</t>
  </si>
  <si>
    <t>BLR-NRT</t>
  </si>
  <si>
    <t>KIX-BLR</t>
  </si>
  <si>
    <t>EUR</t>
  </si>
  <si>
    <t>Hiroshima</t>
  </si>
  <si>
    <t>Miyajima</t>
  </si>
  <si>
    <t>Peace Memorial Museum</t>
  </si>
  <si>
    <t>Quantity</t>
  </si>
  <si>
    <t>Jeans</t>
  </si>
  <si>
    <t>Packing Cubes</t>
  </si>
  <si>
    <t>Fleece Jacket</t>
  </si>
  <si>
    <t>Rain Jacket</t>
  </si>
  <si>
    <t>Socks</t>
  </si>
  <si>
    <t>Pen</t>
  </si>
  <si>
    <t>Face Wash</t>
  </si>
  <si>
    <t>Moisturizer</t>
  </si>
  <si>
    <t>Body lotion</t>
  </si>
  <si>
    <t>Neck Pillow</t>
  </si>
  <si>
    <t>Charger</t>
  </si>
  <si>
    <t>Wet Wipes</t>
  </si>
  <si>
    <t>Tissue Paper</t>
  </si>
  <si>
    <t>Tooth Brush</t>
  </si>
  <si>
    <t>Tooth Paste</t>
  </si>
  <si>
    <t>Credit Cards</t>
  </si>
  <si>
    <t>Clothing</t>
  </si>
  <si>
    <t>Toilieteries</t>
  </si>
  <si>
    <t>Miscellaneous</t>
  </si>
  <si>
    <t>Inner Wear</t>
  </si>
  <si>
    <t>Shampoo</t>
  </si>
  <si>
    <t>Conditioner</t>
  </si>
  <si>
    <t>Deodarant</t>
  </si>
  <si>
    <t>Flip flops</t>
  </si>
  <si>
    <t>Shirts</t>
  </si>
  <si>
    <t>Walking shoes</t>
  </si>
  <si>
    <t>Hat/Cap</t>
  </si>
  <si>
    <t>Body Wash</t>
  </si>
  <si>
    <t>Sunscreen</t>
  </si>
  <si>
    <t>Lip Balm</t>
  </si>
  <si>
    <t>Hand Sanitizer</t>
  </si>
  <si>
    <t>Passport</t>
  </si>
  <si>
    <t>Travel Tickets</t>
  </si>
  <si>
    <t>Essentials</t>
  </si>
  <si>
    <t>Phone</t>
  </si>
  <si>
    <t>Power Bank</t>
  </si>
  <si>
    <t>Ear phones</t>
  </si>
  <si>
    <t>Eye Mask</t>
  </si>
  <si>
    <t>Sun glasses</t>
  </si>
  <si>
    <t>Laundry detergent</t>
  </si>
  <si>
    <t>Darn Tough Tactical Socks</t>
  </si>
  <si>
    <t>Brands</t>
  </si>
  <si>
    <t>BackPack</t>
  </si>
  <si>
    <t>Shorts</t>
  </si>
  <si>
    <t>Wash bag</t>
  </si>
  <si>
    <t>1 pair</t>
  </si>
  <si>
    <t>Pyjamas</t>
  </si>
  <si>
    <t>Bermudas</t>
  </si>
  <si>
    <t>Bandaids</t>
  </si>
  <si>
    <t>Pain Killers</t>
  </si>
  <si>
    <t>D</t>
  </si>
  <si>
    <t>Day Pack</t>
  </si>
  <si>
    <t>Adapter Plugs</t>
  </si>
  <si>
    <t>Snacks</t>
  </si>
  <si>
    <t>Protein Bars</t>
  </si>
  <si>
    <t>Peanuts</t>
  </si>
  <si>
    <t>Small Umbrella</t>
  </si>
  <si>
    <t>Padlock</t>
  </si>
  <si>
    <t>Travel Towel</t>
  </si>
  <si>
    <t>3 pairs</t>
  </si>
  <si>
    <t>T-Shirt Short Sleeves</t>
  </si>
  <si>
    <t>T-Shirt Full Sleeves</t>
  </si>
  <si>
    <t>Sleeping Shorts</t>
  </si>
  <si>
    <t>Sleeping T-Shirts</t>
  </si>
  <si>
    <t>Neospirin</t>
  </si>
  <si>
    <t>First Aids</t>
  </si>
  <si>
    <t>Schindler's Factory</t>
  </si>
  <si>
    <t>Rynek Museum</t>
  </si>
  <si>
    <t>Town Hall Tower</t>
  </si>
  <si>
    <t>4 pairs</t>
  </si>
  <si>
    <t>Solidarity Center</t>
  </si>
  <si>
    <t>Boat Ride</t>
  </si>
  <si>
    <t>Chopin Boutique</t>
  </si>
  <si>
    <t>Kopiec Koscuszki</t>
  </si>
  <si>
    <t>Food &amp; Stuff</t>
  </si>
  <si>
    <t>Glowny 450m</t>
  </si>
  <si>
    <t>Tallinn</t>
  </si>
  <si>
    <t>Tartu</t>
  </si>
  <si>
    <t>Riga</t>
  </si>
  <si>
    <t>Klaipeda</t>
  </si>
  <si>
    <t>Vilnius</t>
  </si>
  <si>
    <t>Sigulda</t>
  </si>
  <si>
    <t>Cesis</t>
  </si>
  <si>
    <t>Kadriorg Art Museum</t>
  </si>
  <si>
    <t>Kumu Art Museum</t>
  </si>
  <si>
    <t>AHHAA Science Center</t>
  </si>
  <si>
    <t>Estonian National Museum</t>
  </si>
  <si>
    <t>Niguliste Museum</t>
  </si>
  <si>
    <t>Estonian War Museum</t>
  </si>
  <si>
    <t>0630-0739</t>
  </si>
  <si>
    <t>Trakai</t>
  </si>
  <si>
    <t>Kaunas</t>
  </si>
  <si>
    <t>Trakai Castle</t>
  </si>
  <si>
    <t>Smiltyne</t>
  </si>
  <si>
    <t>Nida</t>
  </si>
  <si>
    <t>Velo Bike Rental</t>
  </si>
  <si>
    <t>Bus</t>
  </si>
  <si>
    <t>Ferry</t>
  </si>
  <si>
    <t>St. Peter's Church</t>
  </si>
  <si>
    <t>Church + Tower</t>
  </si>
  <si>
    <t>Lahemma National Park</t>
  </si>
  <si>
    <t>Timing</t>
  </si>
  <si>
    <t>Medium</t>
  </si>
  <si>
    <t>Day</t>
  </si>
  <si>
    <t>Wed</t>
  </si>
  <si>
    <t>Thu</t>
  </si>
  <si>
    <t>Palace of Grand Dukes</t>
  </si>
  <si>
    <t>1000-2000</t>
  </si>
  <si>
    <t>Gediminas Tower</t>
  </si>
  <si>
    <t>Fri</t>
  </si>
  <si>
    <t>0900-1800</t>
  </si>
  <si>
    <t>0900-1600</t>
  </si>
  <si>
    <t>Museum of Occupations</t>
  </si>
  <si>
    <t>Tour Lukiškės Prison</t>
  </si>
  <si>
    <t>Sat</t>
  </si>
  <si>
    <t>Pažaislis Monastery</t>
  </si>
  <si>
    <t>Sun</t>
  </si>
  <si>
    <t>Tue</t>
  </si>
  <si>
    <t>House of Blackheads</t>
  </si>
  <si>
    <t>Occupation Museum</t>
  </si>
  <si>
    <t>KGB Building</t>
  </si>
  <si>
    <t>Ethnographic Museum</t>
  </si>
  <si>
    <t>1000-2200</t>
  </si>
  <si>
    <t>Canal Boat Tour</t>
  </si>
  <si>
    <t>Cable Car</t>
  </si>
  <si>
    <t>Seaplane Harbour Museum</t>
  </si>
  <si>
    <t>Train</t>
  </si>
  <si>
    <t>Mon</t>
  </si>
  <si>
    <t>Cycle</t>
  </si>
  <si>
    <t>0700-0705</t>
  </si>
  <si>
    <t>0710-0808</t>
  </si>
  <si>
    <t>MC</t>
  </si>
  <si>
    <t>Museum Card</t>
  </si>
  <si>
    <t>5-day Ticket</t>
  </si>
  <si>
    <t>Ühiskaart</t>
  </si>
  <si>
    <t>Audio Guide 3€</t>
  </si>
  <si>
    <t>Dome Cathedral</t>
  </si>
  <si>
    <t>1805-1906</t>
  </si>
  <si>
    <t>0630-0821</t>
  </si>
  <si>
    <t>1726-1906</t>
  </si>
  <si>
    <t>Turaida Museum</t>
  </si>
  <si>
    <t>Castle Complex</t>
  </si>
  <si>
    <t>1925-2310</t>
  </si>
  <si>
    <t>0705-1104</t>
  </si>
  <si>
    <t>Christ Resurrcetion Church</t>
  </si>
  <si>
    <t>Mo Museum</t>
  </si>
  <si>
    <t>Including Elevator</t>
  </si>
  <si>
    <t>Travel Card</t>
  </si>
  <si>
    <t>e-tallon</t>
  </si>
  <si>
    <t>KGB Cells Museum</t>
  </si>
  <si>
    <t>Cost (€)</t>
  </si>
  <si>
    <t>11 AM Tour for Individual Visitors</t>
  </si>
  <si>
    <t>USD</t>
  </si>
  <si>
    <t>Cost (¥)</t>
  </si>
  <si>
    <t>0900-2200</t>
  </si>
  <si>
    <t>Asakusa</t>
  </si>
  <si>
    <t>0930-2200</t>
  </si>
  <si>
    <t>Metropolitan Building</t>
  </si>
  <si>
    <t>Meiji Shrine</t>
  </si>
  <si>
    <t>Meiji Jingu Museum (1000), Inner Garden (500)</t>
  </si>
  <si>
    <t>Teamlab Planets</t>
  </si>
  <si>
    <t>0900-2100</t>
  </si>
  <si>
    <t>Teamlab Borderless</t>
  </si>
  <si>
    <t>Buddha and Kotoku-in</t>
  </si>
  <si>
    <t>0800-1730</t>
  </si>
  <si>
    <t>0800-1800</t>
  </si>
  <si>
    <t>Monkey Park, Cable Car and Chair Lift (490) One Way</t>
  </si>
  <si>
    <t>Mount Takao</t>
  </si>
  <si>
    <t>Takaosanguchi</t>
  </si>
  <si>
    <t>Shinjuku</t>
  </si>
  <si>
    <t>0930-2000</t>
  </si>
  <si>
    <t>Saga-Arashiyama</t>
  </si>
  <si>
    <t>0830-1700</t>
  </si>
  <si>
    <t>Ginkakuji Temple</t>
  </si>
  <si>
    <t>0600-1800</t>
  </si>
  <si>
    <t>Kiyomizudera Temple</t>
  </si>
  <si>
    <t>Tenryuji Temple</t>
  </si>
  <si>
    <t>Otagi Nenbutsu-ji</t>
  </si>
  <si>
    <t>0900-1615</t>
  </si>
  <si>
    <t>0900-1700</t>
  </si>
  <si>
    <t>0000-2359</t>
  </si>
  <si>
    <t>Fushimi Inari</t>
  </si>
  <si>
    <t>Kinkakuji Temple</t>
  </si>
  <si>
    <t>0730-1730</t>
  </si>
  <si>
    <t>Todaiji Temple</t>
  </si>
  <si>
    <t>0630-1730</t>
  </si>
  <si>
    <t>Kasuga Taisha</t>
  </si>
  <si>
    <t>0830-1730</t>
  </si>
  <si>
    <t>Byodoin Temple</t>
  </si>
  <si>
    <t>Uji</t>
  </si>
  <si>
    <t>Treasure house from 0900-1700</t>
  </si>
  <si>
    <t>0500-1700</t>
  </si>
  <si>
    <t>Koshoji Temple</t>
  </si>
  <si>
    <t>0930-2230</t>
  </si>
  <si>
    <t>Umeda Sky Building</t>
  </si>
  <si>
    <t>Tempozan Ferris</t>
  </si>
  <si>
    <t>1100-2100</t>
  </si>
  <si>
    <t>Tsutenkaku Tower</t>
  </si>
  <si>
    <t>Shin-Osaka</t>
  </si>
  <si>
    <t>Osaka Pass</t>
  </si>
  <si>
    <t>0630-1800</t>
  </si>
  <si>
    <t>Itsukushima</t>
  </si>
  <si>
    <t>Includes treasure hall</t>
  </si>
  <si>
    <t>0800-1700</t>
  </si>
  <si>
    <t>Mount Misen</t>
  </si>
  <si>
    <t>Ropeway up the mountain</t>
  </si>
  <si>
    <t>0730-1900</t>
  </si>
  <si>
    <t>1000-2230</t>
  </si>
  <si>
    <t>0500-0610</t>
  </si>
  <si>
    <t>Enoshima Pass</t>
  </si>
  <si>
    <t>Includes Koken garden</t>
  </si>
  <si>
    <t>Nikko Pass</t>
  </si>
  <si>
    <t>HND</t>
  </si>
  <si>
    <t>Keikyu Line</t>
  </si>
  <si>
    <t>Ueno</t>
  </si>
  <si>
    <t>Tokyo Metro</t>
  </si>
  <si>
    <t>Akihabara</t>
  </si>
  <si>
    <t>Yoyogi</t>
  </si>
  <si>
    <t>Shibuya</t>
  </si>
  <si>
    <t>Tobu-Nikko</t>
  </si>
  <si>
    <t>Tobu Railway Express</t>
  </si>
  <si>
    <t>Tawaramachi</t>
  </si>
  <si>
    <t>Ginza</t>
  </si>
  <si>
    <t>Shin-Toyosu</t>
  </si>
  <si>
    <t>Yokohama</t>
  </si>
  <si>
    <t>Kansai Hiroshima</t>
  </si>
  <si>
    <t>Otagidera mae</t>
  </si>
  <si>
    <t>Shichijo</t>
  </si>
  <si>
    <t>Fushimi-Inari</t>
  </si>
  <si>
    <t>Inari</t>
  </si>
  <si>
    <t>Kinkakuji</t>
  </si>
  <si>
    <t>Kurama</t>
  </si>
  <si>
    <t>Sannomiya</t>
  </si>
  <si>
    <t>Activate Pass</t>
  </si>
  <si>
    <t>Kencho-Mae</t>
  </si>
  <si>
    <t>Shin-Kobe</t>
  </si>
  <si>
    <t>Fukuromachi</t>
  </si>
  <si>
    <t>Chuden-Mae</t>
  </si>
  <si>
    <t>Nishi-Hiroshima</t>
  </si>
  <si>
    <t>Miyajimaguchi</t>
  </si>
  <si>
    <t>Tanimachi</t>
  </si>
  <si>
    <t>Toshogu Shrine</t>
  </si>
  <si>
    <t>Rinnoji Temple</t>
  </si>
  <si>
    <t>Nikko</t>
  </si>
  <si>
    <t>Futarasan Shrine</t>
  </si>
  <si>
    <t>Sea Candle</t>
  </si>
  <si>
    <t>Enoshima</t>
  </si>
  <si>
    <t>Kurama-dera Temple</t>
  </si>
  <si>
    <t>Landmark Tower Deck</t>
  </si>
  <si>
    <t>Kobe Harbour Tour</t>
  </si>
  <si>
    <t>Senjokaku Pavilion</t>
  </si>
  <si>
    <t>0830-1630</t>
  </si>
  <si>
    <t>Santa Maria Cruise</t>
  </si>
  <si>
    <t>1100-2245</t>
  </si>
  <si>
    <t>Hep Ferris Wheel</t>
  </si>
  <si>
    <t>Ginkakuji</t>
  </si>
  <si>
    <t>Shin-Hakushima</t>
  </si>
  <si>
    <t>Hondori</t>
  </si>
  <si>
    <t>KIX</t>
  </si>
  <si>
    <t>Rate</t>
  </si>
  <si>
    <t>Energy Museum</t>
  </si>
  <si>
    <t>9th Fort Museum</t>
  </si>
  <si>
    <t>Kaunas Castle</t>
  </si>
  <si>
    <t>Kaunas Town Hall</t>
  </si>
  <si>
    <t>Devil's Museum</t>
  </si>
  <si>
    <t>Sunset Trip</t>
  </si>
  <si>
    <t>Ludi Train Ride</t>
  </si>
  <si>
    <t>Kuldiga</t>
  </si>
  <si>
    <t>Sigulda Air Cable</t>
  </si>
  <si>
    <t>Sigulda Ferris Wheel</t>
  </si>
  <si>
    <t>Sigulda New Palace</t>
  </si>
  <si>
    <t>Typa Museum</t>
  </si>
  <si>
    <t>Old Observatory</t>
  </si>
  <si>
    <t>UT Cathedral Ruins</t>
  </si>
  <si>
    <t>UT Art Museum</t>
  </si>
  <si>
    <t>Kiek in de Kok</t>
  </si>
  <si>
    <t>Estonian History Museum</t>
  </si>
  <si>
    <t>TV Tower</t>
  </si>
  <si>
    <t>Fotografiska</t>
  </si>
  <si>
    <t>St. Olav's Church</t>
  </si>
  <si>
    <t>Town Hall</t>
  </si>
  <si>
    <t>Town Hall Pharmacy</t>
  </si>
  <si>
    <t>Fat Margaret Museum</t>
  </si>
  <si>
    <t>KGB Prison Cells</t>
  </si>
  <si>
    <t>TLL-ARN</t>
  </si>
  <si>
    <t>Stockholm</t>
  </si>
  <si>
    <t>Cost (SEK)</t>
  </si>
  <si>
    <t>Gothenburg</t>
  </si>
  <si>
    <t>Copenhagen</t>
  </si>
  <si>
    <t>Cost (DKK)</t>
  </si>
  <si>
    <t>Modern Museum</t>
  </si>
  <si>
    <t>Army Museum</t>
  </si>
  <si>
    <t>Hallwylska Museum</t>
  </si>
  <si>
    <t>National Museum</t>
  </si>
  <si>
    <t>Archipelago</t>
  </si>
  <si>
    <t>Royal Palace</t>
  </si>
  <si>
    <t>City Hall</t>
  </si>
  <si>
    <t>City Hall Tower</t>
  </si>
  <si>
    <t>Vasa Museum</t>
  </si>
  <si>
    <t>Historiska Museum</t>
  </si>
  <si>
    <t>Skansen Open Air</t>
  </si>
  <si>
    <t>Goteburg Pass</t>
  </si>
  <si>
    <t>Disgusting Food Museum</t>
  </si>
  <si>
    <t>Malmo</t>
  </si>
  <si>
    <t>Teknisk Museum</t>
  </si>
  <si>
    <t>Kulturen</t>
  </si>
  <si>
    <t>Lund</t>
  </si>
  <si>
    <t>Amalienborg</t>
  </si>
  <si>
    <t>Rosenborg Castle</t>
  </si>
  <si>
    <t>Christiansborg Palace</t>
  </si>
  <si>
    <t>Design Museum</t>
  </si>
  <si>
    <t>Nyhavn Canal Tour</t>
  </si>
  <si>
    <t>Vor Freslers Church</t>
  </si>
  <si>
    <t>Tivoli Gardens</t>
  </si>
  <si>
    <t>Tivoli Rides</t>
  </si>
  <si>
    <t>Frederiksborg Castle</t>
  </si>
  <si>
    <t>Kronberg Castle</t>
  </si>
  <si>
    <t>Louisiana Museum</t>
  </si>
  <si>
    <t>Viking Ship Museum</t>
  </si>
  <si>
    <t>CC</t>
  </si>
  <si>
    <t>Roskilde Cathedral</t>
  </si>
  <si>
    <t>Copenhagen Card</t>
  </si>
  <si>
    <t>SC</t>
  </si>
  <si>
    <t>Kiyomizudera</t>
  </si>
  <si>
    <t>Includes climbing the bell tower</t>
  </si>
  <si>
    <t>Vilnius Museum</t>
  </si>
  <si>
    <t>Cathedral Bell Tower</t>
  </si>
  <si>
    <t>House of Histories</t>
  </si>
  <si>
    <t>Gondola Ride</t>
  </si>
  <si>
    <t>Round Trip</t>
  </si>
  <si>
    <t>St. Mary's Cathedral</t>
  </si>
  <si>
    <t>Yamatoji</t>
  </si>
  <si>
    <t>Nogizaka</t>
  </si>
  <si>
    <t>Otemachi</t>
  </si>
  <si>
    <t>Demachiyanagi</t>
  </si>
  <si>
    <t>EE Kippu</t>
  </si>
  <si>
    <t>Sanjo</t>
  </si>
  <si>
    <t>Daikakuji</t>
  </si>
  <si>
    <t>Iwatayama Monkey Park</t>
  </si>
  <si>
    <t>Nijo Castle</t>
  </si>
  <si>
    <t>Arashiyama Koen</t>
  </si>
  <si>
    <t>Horikawa Oike</t>
  </si>
  <si>
    <t>Guest House Tokyo Samurai</t>
  </si>
  <si>
    <t>K's House Kyoto</t>
  </si>
  <si>
    <t xml:space="preserve">Hostel Anchorage </t>
  </si>
  <si>
    <t xml:space="preserve">Hostel Mallika </t>
  </si>
  <si>
    <t>Backstage Osaka Hostel</t>
  </si>
  <si>
    <t>Spent</t>
  </si>
  <si>
    <t>DonQi</t>
  </si>
  <si>
    <t>Credit Card</t>
  </si>
  <si>
    <t>Helsinki</t>
  </si>
  <si>
    <t>Aarhus</t>
  </si>
  <si>
    <t>Esbjerg</t>
  </si>
  <si>
    <t>Skagen</t>
  </si>
  <si>
    <t>Airport</t>
  </si>
  <si>
    <t>City Centre</t>
  </si>
  <si>
    <t>Museum of Danish Resistance</t>
  </si>
  <si>
    <t>Glyptoteket</t>
  </si>
  <si>
    <t>Frederiks Church Dome</t>
  </si>
  <si>
    <t>Home of Carlsberg</t>
  </si>
  <si>
    <t>Copenhagen Opera House</t>
  </si>
  <si>
    <t>Thorvaldsen's Museum</t>
  </si>
  <si>
    <t>The Old Stage Tour</t>
  </si>
  <si>
    <t xml:space="preserve">National Galley </t>
  </si>
  <si>
    <t>The Round Tower</t>
  </si>
  <si>
    <t>M/S Maritime Museum</t>
  </si>
  <si>
    <t>Malmo Boat Tour</t>
  </si>
  <si>
    <t>Unika Bike Rental</t>
  </si>
  <si>
    <t>Fano Museum</t>
  </si>
  <si>
    <t>Fano</t>
  </si>
  <si>
    <t>Sonderhol Molle</t>
  </si>
  <si>
    <t>Hannes Hus</t>
  </si>
  <si>
    <t>Ribe Cathedral</t>
  </si>
  <si>
    <t>Ribe</t>
  </si>
  <si>
    <t>Ribe VikingCenter</t>
  </si>
  <si>
    <t>Den Gamle By</t>
  </si>
  <si>
    <t>102.5 with Occupation Museum</t>
  </si>
  <si>
    <t>Aros Art Museum</t>
  </si>
  <si>
    <t>Moesgaard Museum</t>
  </si>
  <si>
    <t>Linholm hoje Viking Museum</t>
  </si>
  <si>
    <t>Aalborg</t>
  </si>
  <si>
    <t>Skagen Bike rental</t>
  </si>
  <si>
    <t>Skagen Museum</t>
  </si>
  <si>
    <t>Roskilde</t>
  </si>
  <si>
    <t>Hillerød</t>
  </si>
  <si>
    <t>Helsingør</t>
  </si>
  <si>
    <t>Helsingborg</t>
  </si>
  <si>
    <t>24h Skanetrafiken</t>
  </si>
  <si>
    <t>Frederikshavn</t>
  </si>
  <si>
    <t>0549-0904</t>
  </si>
  <si>
    <t>2002-2138</t>
  </si>
  <si>
    <t>0549-0700</t>
  </si>
  <si>
    <t>1804-2012</t>
  </si>
  <si>
    <t>1652-1722</t>
  </si>
  <si>
    <t>0718-0750</t>
  </si>
  <si>
    <t>1212-1252</t>
  </si>
  <si>
    <t>Roberta's Society</t>
  </si>
  <si>
    <t>Ferie Pa Toppen</t>
  </si>
  <si>
    <t>Downtown Hostel</t>
  </si>
  <si>
    <t>1350-1720</t>
  </si>
  <si>
    <t>0632-0928</t>
  </si>
  <si>
    <t>A-bed</t>
  </si>
  <si>
    <t>STF Hostel Stigbergsliden</t>
  </si>
  <si>
    <t>Castanea Old Town</t>
  </si>
  <si>
    <t>CheapSleep Hotel</t>
  </si>
  <si>
    <t>Looming Hostel</t>
  </si>
  <si>
    <t>Tree House</t>
  </si>
  <si>
    <t>Bed &amp; Blues</t>
  </si>
  <si>
    <t>Helsinki Card</t>
  </si>
  <si>
    <t>Helsinki Cathedral</t>
  </si>
  <si>
    <t>Uspenskin Cathedral</t>
  </si>
  <si>
    <t>Evening Cruise</t>
  </si>
  <si>
    <t>Rock Church</t>
  </si>
  <si>
    <t>Ehrensvärd</t>
  </si>
  <si>
    <t>Military Museum</t>
  </si>
  <si>
    <t>Submarine Vesikko</t>
  </si>
  <si>
    <t>Canal Cruise</t>
  </si>
  <si>
    <t>BLR-HEL</t>
  </si>
  <si>
    <t>VNO-BLR</t>
  </si>
  <si>
    <t>INR</t>
  </si>
  <si>
    <t>0900-1115</t>
  </si>
  <si>
    <t>Latvian National Museum of Art</t>
  </si>
  <si>
    <t>Latvian War Museum</t>
  </si>
  <si>
    <t>Latvian Academy Deck</t>
  </si>
  <si>
    <t>Guided Tour of Vilnius Streets</t>
  </si>
  <si>
    <t xml:space="preserve">Guided tour University Library </t>
  </si>
  <si>
    <t>Bastion of Vilnius City Wall</t>
  </si>
  <si>
    <t>Castellan's House</t>
  </si>
  <si>
    <t>Parliament Tour</t>
  </si>
  <si>
    <t>Historical Presidential Palace</t>
  </si>
  <si>
    <t>Vilnius Pass</t>
  </si>
  <si>
    <t>Old Town Munkenhof</t>
  </si>
  <si>
    <t>72h Vilnius Pass</t>
  </si>
  <si>
    <t>Palanga Amber Museum</t>
  </si>
  <si>
    <t>Palanga</t>
  </si>
  <si>
    <t>Church Heritage Museum + Belfry</t>
  </si>
  <si>
    <t>LuxExpress</t>
  </si>
  <si>
    <t>FerryScanner</t>
  </si>
  <si>
    <t>Hostel4You</t>
  </si>
  <si>
    <t>Tallinn Card</t>
  </si>
  <si>
    <t>Ubigi</t>
  </si>
  <si>
    <t>Klaipeda Hostel</t>
  </si>
  <si>
    <t>Per Day</t>
  </si>
  <si>
    <t>Remarks</t>
  </si>
  <si>
    <t>Tallinn 72h Card</t>
  </si>
  <si>
    <t>7 remaining</t>
  </si>
  <si>
    <t>14 remaining</t>
  </si>
  <si>
    <t>TC</t>
  </si>
  <si>
    <t>VP</t>
  </si>
  <si>
    <t>3€ Funicular Up and Down,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</si>
</sst>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23">
    <xf numFmtId="0" fontId="0" fillId="0" borderId="0" xfId="0"/>
    <xf numFmtId="0" fontId="0" fillId="0" borderId="1" xfId="0" applyBorder="1"/>
    <xf numFmtId="17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1" fontId="2" fillId="2" borderId="1" xfId="0" applyNumberFormat="1" applyFont="1" applyFill="1" applyBorder="1"/>
    <xf numFmtId="0" fontId="1" fillId="3" borderId="1" xfId="0" applyFont="1" applyFill="1" applyBorder="1"/>
    <xf numFmtId="0" fontId="2" fillId="0" borderId="0" xfId="0" applyFont="1"/>
    <xf numFmtId="0" fontId="2" fillId="4" borderId="0" xfId="0" applyFont="1" applyFill="1"/>
    <xf numFmtId="0" fontId="4" fillId="5" borderId="0" xfId="1"/>
    <xf numFmtId="0" fontId="1" fillId="3" borderId="2" xfId="0" applyFont="1" applyFill="1" applyBorder="1"/>
    <xf numFmtId="0" fontId="2" fillId="0" borderId="2" xfId="0" applyFont="1" applyBorder="1"/>
    <xf numFmtId="0" fontId="1" fillId="3" borderId="7" xfId="0" applyFont="1" applyFill="1" applyBorder="1"/>
    <xf numFmtId="14" fontId="2" fillId="0" borderId="1" xfId="0" applyNumberFormat="1" applyFont="1" applyBorder="1"/>
    <xf numFmtId="0" fontId="2" fillId="0" borderId="4" xfId="0" applyFont="1" applyBorder="1"/>
    <xf numFmtId="0" fontId="2" fillId="0" borderId="3" xfId="0" applyFont="1" applyBorder="1"/>
    <xf numFmtId="0" fontId="1" fillId="3" borderId="4" xfId="0" applyFont="1" applyFill="1" applyBorder="1"/>
    <xf numFmtId="0" fontId="1" fillId="3" borderId="3" xfId="0" applyFont="1" applyFill="1" applyBorder="1"/>
    <xf numFmtId="164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6" borderId="1" xfId="0" applyNumberFormat="1" applyFont="1" applyFill="1" applyBorder="1"/>
    <xf numFmtId="0" fontId="2" fillId="6" borderId="1" xfId="0" applyFont="1" applyFill="1" applyBorder="1"/>
    <xf numFmtId="1" fontId="2" fillId="6" borderId="1" xfId="0" applyNumberFormat="1" applyFont="1" applyFill="1" applyBorder="1"/>
    <xf numFmtId="14" fontId="2" fillId="7" borderId="1" xfId="0" applyNumberFormat="1" applyFont="1" applyFill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/>
    <xf numFmtId="1" fontId="2" fillId="8" borderId="1" xfId="0" applyNumberFormat="1" applyFont="1" applyFill="1" applyBorder="1"/>
    <xf numFmtId="2" fontId="2" fillId="0" borderId="1" xfId="0" applyNumberFormat="1" applyFont="1" applyBorder="1"/>
    <xf numFmtId="14" fontId="0" fillId="0" borderId="1" xfId="0" applyNumberFormat="1" applyBorder="1"/>
    <xf numFmtId="0" fontId="2" fillId="6" borderId="2" xfId="0" applyFont="1" applyFill="1" applyBorder="1"/>
    <xf numFmtId="0" fontId="2" fillId="6" borderId="4" xfId="0" applyFont="1" applyFill="1" applyBorder="1"/>
    <xf numFmtId="0" fontId="2" fillId="6" borderId="3" xfId="0" applyFont="1" applyFill="1" applyBorder="1"/>
    <xf numFmtId="14" fontId="5" fillId="0" borderId="1" xfId="0" applyNumberFormat="1" applyFont="1" applyBorder="1"/>
    <xf numFmtId="0" fontId="5" fillId="0" borderId="3" xfId="0" applyFont="1" applyBorder="1"/>
    <xf numFmtId="0" fontId="6" fillId="0" borderId="1" xfId="0" applyFont="1" applyBorder="1"/>
    <xf numFmtId="0" fontId="6" fillId="9" borderId="1" xfId="0" applyFont="1" applyFill="1" applyBorder="1" applyAlignment="1">
      <alignment horizontal="center"/>
    </xf>
    <xf numFmtId="0" fontId="7" fillId="0" borderId="1" xfId="0" applyFont="1" applyBorder="1"/>
    <xf numFmtId="0" fontId="4" fillId="5" borderId="1" xfId="1" applyBorder="1"/>
    <xf numFmtId="1" fontId="4" fillId="5" borderId="1" xfId="1" applyNumberFormat="1" applyBorder="1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6" xfId="0" applyBorder="1"/>
    <xf numFmtId="14" fontId="2" fillId="10" borderId="1" xfId="0" applyNumberFormat="1" applyFont="1" applyFill="1" applyBorder="1"/>
    <xf numFmtId="0" fontId="2" fillId="10" borderId="1" xfId="0" applyFont="1" applyFill="1" applyBorder="1"/>
    <xf numFmtId="1" fontId="2" fillId="10" borderId="1" xfId="0" applyNumberFormat="1" applyFont="1" applyFill="1" applyBorder="1"/>
    <xf numFmtId="14" fontId="0" fillId="10" borderId="1" xfId="0" applyNumberFormat="1" applyFill="1" applyBorder="1"/>
    <xf numFmtId="14" fontId="5" fillId="8" borderId="1" xfId="0" applyNumberFormat="1" applyFont="1" applyFill="1" applyBorder="1"/>
    <xf numFmtId="14" fontId="0" fillId="8" borderId="1" xfId="0" applyNumberFormat="1" applyFill="1" applyBorder="1"/>
    <xf numFmtId="14" fontId="0" fillId="7" borderId="1" xfId="0" applyNumberFormat="1" applyFill="1" applyBorder="1"/>
    <xf numFmtId="14" fontId="0" fillId="6" borderId="1" xfId="0" applyNumberFormat="1" applyFill="1" applyBorder="1"/>
    <xf numFmtId="14" fontId="7" fillId="11" borderId="1" xfId="0" applyNumberFormat="1" applyFont="1" applyFill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164" fontId="2" fillId="6" borderId="1" xfId="0" applyNumberFormat="1" applyFont="1" applyFill="1" applyBorder="1"/>
    <xf numFmtId="2" fontId="2" fillId="0" borderId="2" xfId="0" applyNumberFormat="1" applyFont="1" applyBorder="1"/>
    <xf numFmtId="0" fontId="0" fillId="0" borderId="6" xfId="0" applyBorder="1"/>
    <xf numFmtId="0" fontId="0" fillId="0" borderId="0" xfId="0"/>
    <xf numFmtId="0" fontId="0" fillId="0" borderId="5" xfId="0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1" fontId="2" fillId="8" borderId="2" xfId="0" applyNumberFormat="1" applyFont="1" applyFill="1" applyBorder="1"/>
    <xf numFmtId="1" fontId="2" fillId="8" borderId="3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8" borderId="2" xfId="0" applyFont="1" applyFill="1" applyBorder="1"/>
    <xf numFmtId="0" fontId="2" fillId="8" borderId="4" xfId="0" applyFont="1" applyFill="1" applyBorder="1"/>
    <xf numFmtId="0" fontId="2" fillId="8" borderId="3" xfId="0" applyFont="1" applyFill="1" applyBorder="1"/>
    <xf numFmtId="0" fontId="2" fillId="7" borderId="2" xfId="0" applyFont="1" applyFill="1" applyBorder="1"/>
    <xf numFmtId="0" fontId="2" fillId="7" borderId="4" xfId="0" applyFont="1" applyFill="1" applyBorder="1"/>
    <xf numFmtId="0" fontId="2" fillId="7" borderId="3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0" borderId="1" xfId="0" applyFont="1" applyFill="1" applyBorder="1"/>
    <xf numFmtId="0" fontId="2" fillId="10" borderId="2" xfId="0" applyFont="1" applyFill="1" applyBorder="1"/>
    <xf numFmtId="0" fontId="2" fillId="10" borderId="4" xfId="0" applyFont="1" applyFill="1" applyBorder="1"/>
    <xf numFmtId="0" fontId="2" fillId="10" borderId="3" xfId="0" applyFont="1" applyFill="1" applyBorder="1"/>
    <xf numFmtId="0" fontId="1" fillId="3" borderId="7" xfId="0" applyFont="1" applyFill="1" applyBorder="1" applyAlignment="1">
      <alignment horizontal="center"/>
    </xf>
    <xf numFmtId="1" fontId="2" fillId="10" borderId="2" xfId="0" applyNumberFormat="1" applyFont="1" applyFill="1" applyBorder="1"/>
    <xf numFmtId="1" fontId="2" fillId="10" borderId="3" xfId="0" applyNumberFormat="1" applyFont="1" applyFill="1" applyBorder="1"/>
    <xf numFmtId="1" fontId="2" fillId="7" borderId="2" xfId="0" applyNumberFormat="1" applyFont="1" applyFill="1" applyBorder="1"/>
    <xf numFmtId="1" fontId="2" fillId="7" borderId="3" xfId="0" applyNumberFormat="1" applyFont="1" applyFill="1" applyBorder="1"/>
    <xf numFmtId="1" fontId="7" fillId="0" borderId="2" xfId="0" applyNumberFormat="1" applyFont="1" applyBorder="1"/>
    <xf numFmtId="1" fontId="7" fillId="0" borderId="8" xfId="0" applyNumberFormat="1" applyFont="1" applyBorder="1"/>
    <xf numFmtId="1" fontId="2" fillId="6" borderId="2" xfId="0" applyNumberFormat="1" applyFont="1" applyFill="1" applyBorder="1"/>
    <xf numFmtId="1" fontId="2" fillId="6" borderId="3" xfId="0" applyNumberFormat="1" applyFont="1" applyFill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B3F7-61C8-8B4D-93D9-4422E0E7D062}">
  <dimension ref="A2:Q38"/>
  <sheetViews>
    <sheetView workbookViewId="0">
      <selection activeCell="M19" sqref="M19"/>
    </sheetView>
  </sheetViews>
  <sheetFormatPr baseColWidth="10" defaultRowHeight="16" x14ac:dyDescent="0.2"/>
  <cols>
    <col min="3" max="3" width="20.33203125" bestFit="1" customWidth="1"/>
    <col min="5" max="5" width="25.83203125" bestFit="1" customWidth="1"/>
    <col min="7" max="7" width="14.83203125" bestFit="1" customWidth="1"/>
    <col min="10" max="10" width="14" bestFit="1" customWidth="1"/>
    <col min="11" max="11" width="12.5" bestFit="1" customWidth="1"/>
    <col min="13" max="13" width="18.83203125" bestFit="1" customWidth="1"/>
    <col min="14" max="14" width="16" bestFit="1" customWidth="1"/>
    <col min="17" max="17" width="12.6640625" bestFit="1" customWidth="1"/>
  </cols>
  <sheetData>
    <row r="2" spans="1:17" ht="19" x14ac:dyDescent="0.25">
      <c r="A2" s="7"/>
      <c r="B2" s="7"/>
      <c r="C2" s="8" t="s">
        <v>115</v>
      </c>
      <c r="D2" s="7" t="s">
        <v>98</v>
      </c>
      <c r="E2" s="7" t="s">
        <v>140</v>
      </c>
      <c r="F2" s="7"/>
      <c r="G2" s="8" t="s">
        <v>116</v>
      </c>
      <c r="H2" s="7" t="s">
        <v>6</v>
      </c>
      <c r="I2" s="7"/>
      <c r="J2" s="8" t="s">
        <v>132</v>
      </c>
      <c r="K2" s="7"/>
      <c r="L2" s="7"/>
      <c r="M2" s="8" t="s">
        <v>117</v>
      </c>
      <c r="N2" s="7"/>
      <c r="O2" s="7"/>
      <c r="Q2" s="8" t="s">
        <v>152</v>
      </c>
    </row>
    <row r="3" spans="1:17" ht="19" x14ac:dyDescent="0.25">
      <c r="A3" s="7"/>
      <c r="B3" s="7"/>
      <c r="C3" s="9" t="s">
        <v>99</v>
      </c>
      <c r="D3" s="7" t="s">
        <v>149</v>
      </c>
      <c r="E3" s="7"/>
      <c r="F3" s="7"/>
      <c r="G3" s="7" t="s">
        <v>110</v>
      </c>
      <c r="H3" s="7" t="s">
        <v>149</v>
      </c>
      <c r="I3" s="7"/>
      <c r="J3" s="9" t="s">
        <v>114</v>
      </c>
      <c r="K3" s="7">
        <v>2</v>
      </c>
      <c r="L3" s="7"/>
      <c r="M3" s="9" t="s">
        <v>100</v>
      </c>
      <c r="N3" s="7" t="s">
        <v>149</v>
      </c>
      <c r="O3" s="7"/>
      <c r="Q3" s="9" t="s">
        <v>153</v>
      </c>
    </row>
    <row r="4" spans="1:17" ht="19" x14ac:dyDescent="0.25">
      <c r="A4" s="7"/>
      <c r="B4" s="7"/>
      <c r="C4" s="9" t="s">
        <v>159</v>
      </c>
      <c r="D4" s="7">
        <v>4</v>
      </c>
      <c r="E4" s="7"/>
      <c r="F4" s="7"/>
      <c r="G4" s="9" t="s">
        <v>111</v>
      </c>
      <c r="H4" s="7" t="s">
        <v>149</v>
      </c>
      <c r="I4" s="7"/>
      <c r="J4" s="9" t="s">
        <v>55</v>
      </c>
      <c r="K4" s="7" t="s">
        <v>149</v>
      </c>
      <c r="L4" s="7"/>
      <c r="M4" s="9" t="s">
        <v>104</v>
      </c>
      <c r="N4" s="7" t="s">
        <v>149</v>
      </c>
      <c r="O4" s="7"/>
      <c r="Q4" s="7" t="s">
        <v>154</v>
      </c>
    </row>
    <row r="5" spans="1:17" ht="19" x14ac:dyDescent="0.25">
      <c r="A5" s="7"/>
      <c r="B5" s="7"/>
      <c r="C5" s="7" t="s">
        <v>101</v>
      </c>
      <c r="D5" s="7"/>
      <c r="E5" s="7"/>
      <c r="F5" s="7"/>
      <c r="G5" s="9" t="s">
        <v>112</v>
      </c>
      <c r="H5" s="7" t="s">
        <v>149</v>
      </c>
      <c r="I5" s="7"/>
      <c r="J5" s="9" t="s">
        <v>130</v>
      </c>
      <c r="K5" s="7" t="s">
        <v>149</v>
      </c>
      <c r="L5" s="7"/>
      <c r="M5" s="9" t="s">
        <v>138</v>
      </c>
      <c r="N5" s="7" t="s">
        <v>149</v>
      </c>
      <c r="O5" s="7"/>
    </row>
    <row r="6" spans="1:17" ht="19" x14ac:dyDescent="0.25">
      <c r="A6" s="7"/>
      <c r="B6" s="7"/>
      <c r="C6" s="7" t="s">
        <v>102</v>
      </c>
      <c r="D6" s="7"/>
      <c r="E6" s="7"/>
      <c r="F6" s="7"/>
      <c r="G6" s="9" t="s">
        <v>113</v>
      </c>
      <c r="H6" s="7" t="s">
        <v>149</v>
      </c>
      <c r="I6" s="7"/>
      <c r="J6" s="9" t="s">
        <v>131</v>
      </c>
      <c r="K6" s="7" t="s">
        <v>149</v>
      </c>
      <c r="L6" s="7"/>
      <c r="M6" s="9" t="s">
        <v>156</v>
      </c>
      <c r="N6" s="7" t="s">
        <v>149</v>
      </c>
      <c r="O6" s="7"/>
    </row>
    <row r="7" spans="1:17" ht="19" x14ac:dyDescent="0.25">
      <c r="A7" s="7"/>
      <c r="B7" s="7"/>
      <c r="C7" s="9" t="s">
        <v>124</v>
      </c>
      <c r="D7" s="7" t="s">
        <v>149</v>
      </c>
      <c r="E7" s="7"/>
      <c r="F7" s="7"/>
      <c r="G7" s="9" t="s">
        <v>129</v>
      </c>
      <c r="H7" s="7" t="s">
        <v>149</v>
      </c>
      <c r="I7" s="7"/>
      <c r="J7" s="9" t="s">
        <v>133</v>
      </c>
      <c r="K7" s="7" t="s">
        <v>149</v>
      </c>
      <c r="L7" s="7"/>
      <c r="M7" s="9" t="s">
        <v>141</v>
      </c>
      <c r="N7" s="7" t="s">
        <v>149</v>
      </c>
      <c r="O7" s="7"/>
    </row>
    <row r="8" spans="1:17" ht="19" x14ac:dyDescent="0.25">
      <c r="A8" s="7"/>
      <c r="B8" s="7"/>
      <c r="C8" s="9" t="s">
        <v>103</v>
      </c>
      <c r="D8" s="7" t="s">
        <v>158</v>
      </c>
      <c r="E8" s="7" t="s">
        <v>139</v>
      </c>
      <c r="F8" s="7"/>
      <c r="G8" s="9" t="s">
        <v>105</v>
      </c>
      <c r="H8" s="7" t="s">
        <v>149</v>
      </c>
      <c r="I8" s="7"/>
      <c r="J8" s="9" t="s">
        <v>109</v>
      </c>
      <c r="K8" s="7" t="s">
        <v>149</v>
      </c>
      <c r="L8" s="7"/>
      <c r="M8" s="7" t="s">
        <v>143</v>
      </c>
      <c r="N8" s="7"/>
      <c r="O8" s="7"/>
    </row>
    <row r="9" spans="1:17" ht="19" x14ac:dyDescent="0.25">
      <c r="A9" s="7"/>
      <c r="B9" s="7"/>
      <c r="C9" s="9" t="s">
        <v>118</v>
      </c>
      <c r="D9" s="7" t="s">
        <v>168</v>
      </c>
      <c r="E9" s="7"/>
      <c r="F9" s="7"/>
      <c r="G9" s="9" t="s">
        <v>106</v>
      </c>
      <c r="H9" s="7" t="s">
        <v>149</v>
      </c>
      <c r="I9" s="7"/>
      <c r="J9" s="9" t="s">
        <v>134</v>
      </c>
      <c r="K9" s="7" t="s">
        <v>149</v>
      </c>
      <c r="L9" s="7"/>
      <c r="M9" s="9" t="s">
        <v>150</v>
      </c>
      <c r="N9" s="7" t="s">
        <v>149</v>
      </c>
      <c r="O9" s="7"/>
    </row>
    <row r="10" spans="1:17" ht="19" x14ac:dyDescent="0.25">
      <c r="A10" s="7"/>
      <c r="B10" s="7"/>
      <c r="C10" s="9" t="s">
        <v>122</v>
      </c>
      <c r="D10" s="7" t="s">
        <v>144</v>
      </c>
      <c r="E10" s="7"/>
      <c r="F10" s="7"/>
      <c r="G10" s="9" t="s">
        <v>107</v>
      </c>
      <c r="H10" s="7" t="s">
        <v>149</v>
      </c>
      <c r="I10" s="7"/>
      <c r="J10" s="9" t="s">
        <v>135</v>
      </c>
      <c r="K10" s="7" t="s">
        <v>149</v>
      </c>
      <c r="L10" s="7"/>
      <c r="M10" s="7" t="s">
        <v>151</v>
      </c>
      <c r="N10" s="7"/>
      <c r="O10" s="7"/>
    </row>
    <row r="11" spans="1:17" ht="19" x14ac:dyDescent="0.25">
      <c r="A11" s="7"/>
      <c r="B11" s="7"/>
      <c r="C11" s="9" t="s">
        <v>123</v>
      </c>
      <c r="D11" s="7">
        <v>1</v>
      </c>
      <c r="E11" s="7"/>
      <c r="F11" s="7"/>
      <c r="G11" s="9" t="s">
        <v>119</v>
      </c>
      <c r="H11" s="7" t="s">
        <v>149</v>
      </c>
      <c r="I11" s="7"/>
      <c r="J11" s="7" t="s">
        <v>108</v>
      </c>
      <c r="K11" s="7" t="s">
        <v>149</v>
      </c>
      <c r="L11" s="7"/>
      <c r="M11" s="7" t="s">
        <v>155</v>
      </c>
      <c r="N11" s="7"/>
      <c r="O11" s="7"/>
    </row>
    <row r="12" spans="1:17" ht="19" x14ac:dyDescent="0.25">
      <c r="A12" s="7"/>
      <c r="B12" s="7"/>
      <c r="C12" s="9" t="s">
        <v>125</v>
      </c>
      <c r="D12" s="7" t="s">
        <v>149</v>
      </c>
      <c r="E12" s="7"/>
      <c r="F12" s="7"/>
      <c r="G12" s="7" t="s">
        <v>120</v>
      </c>
      <c r="H12" s="7" t="s">
        <v>149</v>
      </c>
      <c r="I12" s="7"/>
      <c r="J12" s="7" t="s">
        <v>136</v>
      </c>
      <c r="K12" s="7"/>
      <c r="L12" s="7"/>
      <c r="M12" s="7" t="s">
        <v>157</v>
      </c>
      <c r="N12" s="7"/>
      <c r="O12" s="7"/>
    </row>
    <row r="13" spans="1:17" ht="19" x14ac:dyDescent="0.25">
      <c r="A13" s="7"/>
      <c r="B13" s="7"/>
      <c r="C13" s="9" t="s">
        <v>142</v>
      </c>
      <c r="D13" s="7">
        <v>1</v>
      </c>
      <c r="E13" s="7"/>
      <c r="F13" s="7"/>
      <c r="G13" s="9" t="s">
        <v>121</v>
      </c>
      <c r="H13" s="7" t="s">
        <v>149</v>
      </c>
      <c r="I13" s="7"/>
      <c r="J13" s="9" t="s">
        <v>137</v>
      </c>
      <c r="K13" s="7" t="s">
        <v>149</v>
      </c>
      <c r="L13" s="7"/>
      <c r="M13" s="7"/>
      <c r="N13" s="7"/>
      <c r="O13" s="7"/>
    </row>
    <row r="14" spans="1:17" ht="19" x14ac:dyDescent="0.25">
      <c r="A14" s="7"/>
      <c r="B14" s="7"/>
      <c r="C14" s="7" t="s">
        <v>145</v>
      </c>
      <c r="D14" s="7"/>
      <c r="E14" s="7"/>
      <c r="F14" s="7"/>
      <c r="G14" s="7" t="s">
        <v>126</v>
      </c>
      <c r="H14" s="7" t="s">
        <v>149</v>
      </c>
      <c r="I14" s="7"/>
      <c r="J14" s="7"/>
      <c r="K14" s="7"/>
      <c r="L14" s="7"/>
      <c r="M14" s="7"/>
      <c r="N14" s="7"/>
      <c r="O14" s="7"/>
    </row>
    <row r="15" spans="1:17" ht="19" x14ac:dyDescent="0.25">
      <c r="A15" s="7"/>
      <c r="B15" s="7"/>
      <c r="C15" s="7" t="s">
        <v>146</v>
      </c>
      <c r="D15" s="7"/>
      <c r="E15" s="7"/>
      <c r="F15" s="7"/>
      <c r="G15" t="s">
        <v>127</v>
      </c>
      <c r="H15" s="7" t="s">
        <v>149</v>
      </c>
      <c r="I15" s="7"/>
      <c r="J15" s="7"/>
      <c r="K15" s="7"/>
      <c r="L15" s="7"/>
      <c r="M15" s="7"/>
      <c r="N15" s="7"/>
      <c r="O15" s="7"/>
    </row>
    <row r="16" spans="1:17" ht="19" x14ac:dyDescent="0.25">
      <c r="A16" s="7"/>
      <c r="B16" s="7"/>
      <c r="C16" s="9" t="s">
        <v>160</v>
      </c>
      <c r="D16" s="7">
        <v>1</v>
      </c>
      <c r="E16" s="7"/>
      <c r="F16" s="7"/>
      <c r="G16" s="9" t="s">
        <v>128</v>
      </c>
      <c r="H16" s="7" t="s">
        <v>149</v>
      </c>
      <c r="I16" s="7"/>
      <c r="J16" s="7"/>
      <c r="K16" s="7"/>
      <c r="L16" s="7"/>
      <c r="M16" s="7"/>
      <c r="N16" s="7"/>
      <c r="O16" s="7"/>
    </row>
    <row r="17" spans="1:15" ht="19" x14ac:dyDescent="0.25">
      <c r="A17" s="7"/>
      <c r="B17" s="7"/>
      <c r="C17" s="9" t="s">
        <v>161</v>
      </c>
      <c r="D17" s="7">
        <v>2</v>
      </c>
      <c r="E17" s="7"/>
      <c r="F17" s="7"/>
      <c r="I17" s="7"/>
      <c r="J17" s="7"/>
      <c r="K17" s="7"/>
      <c r="L17" s="7"/>
      <c r="M17" s="8" t="s">
        <v>164</v>
      </c>
      <c r="N17" s="7"/>
      <c r="O17" s="7"/>
    </row>
    <row r="18" spans="1:15" ht="19" x14ac:dyDescent="0.25">
      <c r="A18" s="7"/>
      <c r="B18" s="7"/>
      <c r="C18" s="9" t="s">
        <v>162</v>
      </c>
      <c r="D18" s="7">
        <v>2</v>
      </c>
      <c r="E18" s="7"/>
      <c r="F18" s="7"/>
      <c r="I18" s="7"/>
      <c r="J18" s="7"/>
      <c r="K18" s="7"/>
      <c r="L18" s="7"/>
      <c r="M18" s="9" t="s">
        <v>147</v>
      </c>
      <c r="N18" s="7" t="s">
        <v>149</v>
      </c>
      <c r="O18" s="7"/>
    </row>
    <row r="19" spans="1:15" ht="19" x14ac:dyDescent="0.25">
      <c r="A19" s="7"/>
      <c r="B19" s="7"/>
      <c r="D19" s="7"/>
      <c r="E19" s="7"/>
      <c r="F19" s="7"/>
      <c r="I19" s="7"/>
      <c r="J19" s="7"/>
      <c r="K19" s="7"/>
      <c r="L19" s="7"/>
      <c r="M19" s="9" t="s">
        <v>148</v>
      </c>
      <c r="N19" s="7" t="s">
        <v>149</v>
      </c>
      <c r="O19" s="7"/>
    </row>
    <row r="20" spans="1:15" ht="19" x14ac:dyDescent="0.25">
      <c r="A20" s="7"/>
      <c r="B20" s="7"/>
      <c r="D20" s="7"/>
      <c r="E20" s="7"/>
      <c r="F20" s="7"/>
      <c r="G20" s="7"/>
      <c r="H20" s="7"/>
      <c r="I20" s="7"/>
      <c r="J20" s="7"/>
      <c r="K20" s="7"/>
      <c r="L20" s="7"/>
      <c r="M20" s="7" t="s">
        <v>163</v>
      </c>
      <c r="N20" s="7" t="s">
        <v>149</v>
      </c>
      <c r="O20" s="7"/>
    </row>
    <row r="21" spans="1:15" ht="19" x14ac:dyDescent="0.25">
      <c r="A21" s="7"/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9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9" x14ac:dyDescent="0.25">
      <c r="C35" s="7"/>
      <c r="D35" s="7"/>
      <c r="E35" s="7"/>
      <c r="K35" s="7"/>
      <c r="L35" s="7"/>
    </row>
    <row r="36" spans="1:15" ht="19" x14ac:dyDescent="0.25">
      <c r="C36" s="7"/>
      <c r="D36" s="7"/>
      <c r="E36" s="7"/>
      <c r="K36" s="7"/>
      <c r="L36" s="7"/>
    </row>
    <row r="37" spans="1:15" ht="19" x14ac:dyDescent="0.25">
      <c r="C37" s="7"/>
      <c r="D37" s="7"/>
      <c r="E37" s="7"/>
      <c r="K37" s="7"/>
      <c r="L37" s="7"/>
    </row>
    <row r="38" spans="1:15" ht="19" x14ac:dyDescent="0.25">
      <c r="C38" s="7"/>
      <c r="D38" s="7"/>
      <c r="E38" s="7"/>
      <c r="K38" s="7"/>
      <c r="L38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62E2-E137-8C46-908B-99FF3FA78C22}">
  <dimension ref="B2:R40"/>
  <sheetViews>
    <sheetView workbookViewId="0">
      <selection activeCell="M33" sqref="M33"/>
    </sheetView>
  </sheetViews>
  <sheetFormatPr baseColWidth="10" defaultRowHeight="16" x14ac:dyDescent="0.2"/>
  <cols>
    <col min="3" max="3" width="11" bestFit="1" customWidth="1"/>
    <col min="4" max="4" width="18.6640625" bestFit="1" customWidth="1"/>
    <col min="5" max="5" width="14.1640625" bestFit="1" customWidth="1"/>
    <col min="6" max="6" width="11" bestFit="1" customWidth="1"/>
    <col min="7" max="7" width="12.1640625" bestFit="1" customWidth="1"/>
    <col min="8" max="8" width="14.5" bestFit="1" customWidth="1"/>
    <col min="9" max="9" width="16" bestFit="1" customWidth="1"/>
    <col min="10" max="10" width="13.1640625" bestFit="1" customWidth="1"/>
    <col min="11" max="11" width="7.6640625" customWidth="1"/>
    <col min="12" max="12" width="6.5" customWidth="1"/>
    <col min="13" max="13" width="13.5" bestFit="1" customWidth="1"/>
    <col min="14" max="14" width="12.5" bestFit="1" customWidth="1"/>
    <col min="15" max="15" width="12" bestFit="1" customWidth="1"/>
    <col min="16" max="16" width="9.6640625" bestFit="1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M2" s="63" t="s">
        <v>44</v>
      </c>
      <c r="N2" s="64"/>
      <c r="O2" s="65"/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68</v>
      </c>
      <c r="G3" s="6" t="s">
        <v>10</v>
      </c>
      <c r="H3" s="6" t="s">
        <v>53</v>
      </c>
      <c r="I3" s="6" t="s">
        <v>7</v>
      </c>
      <c r="J3" s="6" t="s">
        <v>5</v>
      </c>
      <c r="K3" s="6" t="s">
        <v>11</v>
      </c>
      <c r="M3" s="6" t="s">
        <v>45</v>
      </c>
      <c r="N3" s="6" t="s">
        <v>4</v>
      </c>
      <c r="O3" s="6" t="s">
        <v>7</v>
      </c>
    </row>
    <row r="4" spans="2:18" ht="19" x14ac:dyDescent="0.25">
      <c r="B4" s="2">
        <v>38200</v>
      </c>
      <c r="C4" s="2">
        <v>39295</v>
      </c>
      <c r="D4" s="3" t="s">
        <v>8</v>
      </c>
      <c r="E4" s="3" t="s">
        <v>9</v>
      </c>
      <c r="F4" s="3">
        <v>243</v>
      </c>
      <c r="G4" s="3">
        <v>5053</v>
      </c>
      <c r="H4" s="4">
        <f>IF(K4="Y", G4*1.0413, G4)</f>
        <v>5261.6888999999992</v>
      </c>
      <c r="I4" s="3" t="s">
        <v>174</v>
      </c>
      <c r="J4" s="3">
        <v>3</v>
      </c>
      <c r="K4" s="3" t="s">
        <v>12</v>
      </c>
      <c r="M4" s="3" t="s">
        <v>46</v>
      </c>
      <c r="N4" s="3">
        <v>2750</v>
      </c>
      <c r="O4" s="3" t="s">
        <v>47</v>
      </c>
    </row>
    <row r="5" spans="2:18" ht="19" x14ac:dyDescent="0.25">
      <c r="B5" s="2">
        <v>39295</v>
      </c>
      <c r="C5" s="2">
        <v>40391</v>
      </c>
      <c r="D5" s="3" t="s">
        <v>13</v>
      </c>
      <c r="E5" s="3" t="s">
        <v>14</v>
      </c>
      <c r="F5" s="3">
        <v>211</v>
      </c>
      <c r="G5" s="3">
        <v>4396</v>
      </c>
      <c r="H5" s="4">
        <f>IF(K5="Y", G5*1.0413, G5)</f>
        <v>4577.5547999999999</v>
      </c>
      <c r="I5" s="3" t="s">
        <v>74</v>
      </c>
      <c r="J5" s="3">
        <v>3</v>
      </c>
      <c r="K5" s="3" t="s">
        <v>12</v>
      </c>
      <c r="M5" s="3" t="s">
        <v>48</v>
      </c>
      <c r="N5" s="3">
        <v>8272</v>
      </c>
      <c r="O5" s="3"/>
    </row>
    <row r="6" spans="2:18" ht="19" x14ac:dyDescent="0.25">
      <c r="B6" s="2">
        <v>40391</v>
      </c>
      <c r="C6" s="2">
        <v>41122</v>
      </c>
      <c r="D6" s="3" t="s">
        <v>15</v>
      </c>
      <c r="E6" s="3" t="s">
        <v>16</v>
      </c>
      <c r="F6" s="3">
        <v>125</v>
      </c>
      <c r="G6" s="3">
        <v>2599</v>
      </c>
      <c r="H6" s="4">
        <f>IF(K6="Y", G6*1.0413, G6)</f>
        <v>2599</v>
      </c>
      <c r="I6" s="3" t="s">
        <v>75</v>
      </c>
      <c r="J6" s="3">
        <v>2</v>
      </c>
      <c r="K6" s="3" t="s">
        <v>17</v>
      </c>
      <c r="M6" s="3" t="s">
        <v>49</v>
      </c>
      <c r="N6" s="3">
        <v>1757</v>
      </c>
      <c r="O6" s="3"/>
    </row>
    <row r="7" spans="2:18" ht="19" x14ac:dyDescent="0.25">
      <c r="B7" s="2">
        <v>41122</v>
      </c>
      <c r="C7" s="2">
        <v>42948</v>
      </c>
      <c r="D7" s="3" t="s">
        <v>18</v>
      </c>
      <c r="E7" s="3" t="s">
        <v>19</v>
      </c>
      <c r="F7" s="3">
        <v>342</v>
      </c>
      <c r="G7" s="3">
        <v>7112</v>
      </c>
      <c r="H7" s="4">
        <f>IF(K7="Y", G7*1.0413, G7)</f>
        <v>7405.7255999999988</v>
      </c>
      <c r="I7" s="3" t="s">
        <v>76</v>
      </c>
      <c r="J7" s="3">
        <v>5</v>
      </c>
      <c r="K7" s="3" t="s">
        <v>12</v>
      </c>
      <c r="M7" s="3" t="s">
        <v>50</v>
      </c>
      <c r="N7" s="3">
        <v>3098</v>
      </c>
      <c r="O7" s="3" t="s">
        <v>52</v>
      </c>
    </row>
    <row r="8" spans="2:18" ht="19" x14ac:dyDescent="0.25">
      <c r="B8" s="2"/>
      <c r="C8" s="2"/>
      <c r="D8" s="3"/>
      <c r="E8" s="3"/>
      <c r="F8" s="3">
        <f>SUM(F4:F7)</f>
        <v>921</v>
      </c>
      <c r="G8" s="3">
        <f>SUM(G4:G7)</f>
        <v>19160</v>
      </c>
      <c r="H8" s="5">
        <f>SUM(H4:H7)</f>
        <v>19843.969299999997</v>
      </c>
      <c r="I8" s="3"/>
      <c r="J8" s="3">
        <f>SUM(J4:J7)</f>
        <v>13</v>
      </c>
      <c r="K8" s="1"/>
      <c r="M8" s="3" t="s">
        <v>51</v>
      </c>
      <c r="N8" s="3">
        <v>1678</v>
      </c>
      <c r="O8" s="3" t="s">
        <v>52</v>
      </c>
    </row>
    <row r="9" spans="2:18" ht="19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M9" s="3" t="s">
        <v>37</v>
      </c>
      <c r="N9" s="5">
        <f>SUM(N4:N8)</f>
        <v>17555</v>
      </c>
      <c r="O9" s="3"/>
    </row>
    <row r="10" spans="2:18" x14ac:dyDescent="0.2"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2:18" ht="19" x14ac:dyDescent="0.25">
      <c r="B11" s="61" t="s">
        <v>72</v>
      </c>
      <c r="C11" s="61"/>
      <c r="D11" s="61"/>
      <c r="E11" s="61"/>
      <c r="F11" s="61"/>
      <c r="G11" s="61"/>
      <c r="H11" s="61"/>
      <c r="M11" s="61" t="s">
        <v>73</v>
      </c>
      <c r="N11" s="61"/>
      <c r="O11" s="61"/>
      <c r="P11" s="61"/>
      <c r="Q11" s="61"/>
      <c r="R11" s="61"/>
    </row>
    <row r="12" spans="2:18" ht="19" x14ac:dyDescent="0.25">
      <c r="B12" s="12" t="s">
        <v>20</v>
      </c>
      <c r="C12" s="12" t="s">
        <v>21</v>
      </c>
      <c r="D12" s="12" t="s">
        <v>2</v>
      </c>
      <c r="E12" s="12" t="s">
        <v>10</v>
      </c>
      <c r="F12" s="12" t="s">
        <v>68</v>
      </c>
      <c r="G12" s="12" t="s">
        <v>53</v>
      </c>
      <c r="H12" s="12" t="s">
        <v>11</v>
      </c>
      <c r="M12" s="6" t="s">
        <v>45</v>
      </c>
      <c r="N12" s="6" t="s">
        <v>68</v>
      </c>
      <c r="O12" s="6" t="s">
        <v>10</v>
      </c>
      <c r="P12" s="6" t="s">
        <v>53</v>
      </c>
      <c r="Q12" s="6" t="s">
        <v>7</v>
      </c>
      <c r="R12" s="6" t="s">
        <v>11</v>
      </c>
    </row>
    <row r="13" spans="2:18" ht="19" x14ac:dyDescent="0.25">
      <c r="B13" s="2">
        <v>38200</v>
      </c>
      <c r="C13" s="3" t="s">
        <v>8</v>
      </c>
      <c r="D13" s="3" t="s">
        <v>23</v>
      </c>
      <c r="E13" s="4">
        <v>852.67</v>
      </c>
      <c r="F13" s="4">
        <v>41</v>
      </c>
      <c r="G13" s="4">
        <f t="shared" ref="G13:G20" si="0">IF(H13="Y",E13*1.0413,E13)</f>
        <v>852.67</v>
      </c>
      <c r="H13" s="3" t="s">
        <v>17</v>
      </c>
      <c r="M13" s="3" t="s">
        <v>54</v>
      </c>
      <c r="N13" s="4">
        <v>25</v>
      </c>
      <c r="O13" s="4">
        <v>519.92999999999995</v>
      </c>
      <c r="P13" s="4">
        <f>IF(R13="Y",O13*1.0413,O13)</f>
        <v>541.40310899999986</v>
      </c>
      <c r="Q13" s="3"/>
      <c r="R13" s="3" t="s">
        <v>12</v>
      </c>
    </row>
    <row r="14" spans="2:18" ht="19" x14ac:dyDescent="0.25">
      <c r="B14" s="2">
        <v>38565</v>
      </c>
      <c r="C14" s="3" t="s">
        <v>8</v>
      </c>
      <c r="D14" s="3" t="s">
        <v>169</v>
      </c>
      <c r="E14" s="4">
        <v>747</v>
      </c>
      <c r="F14" s="4">
        <v>35</v>
      </c>
      <c r="G14" s="4">
        <f t="shared" si="0"/>
        <v>747</v>
      </c>
      <c r="H14" s="3" t="s">
        <v>17</v>
      </c>
      <c r="M14" s="3" t="s">
        <v>54</v>
      </c>
      <c r="N14" s="4">
        <v>125</v>
      </c>
      <c r="O14" s="3">
        <v>2647</v>
      </c>
      <c r="P14" s="4">
        <f>IF(R14="Y",O14*1.0413,O14)</f>
        <v>2647</v>
      </c>
      <c r="Q14" s="3"/>
      <c r="R14" s="3" t="s">
        <v>17</v>
      </c>
    </row>
    <row r="15" spans="2:18" ht="19" x14ac:dyDescent="0.25">
      <c r="B15" s="2">
        <v>38565</v>
      </c>
      <c r="C15" s="3" t="s">
        <v>8</v>
      </c>
      <c r="D15" s="3" t="s">
        <v>170</v>
      </c>
      <c r="E15" s="4">
        <v>1933</v>
      </c>
      <c r="F15" s="4">
        <v>90</v>
      </c>
      <c r="G15" s="4">
        <f t="shared" si="0"/>
        <v>1933</v>
      </c>
      <c r="H15" s="3" t="s">
        <v>17</v>
      </c>
      <c r="M15" s="3" t="s">
        <v>54</v>
      </c>
      <c r="N15" s="4">
        <v>50</v>
      </c>
      <c r="O15" s="3">
        <v>1072</v>
      </c>
      <c r="P15" s="4">
        <f>IF(R15="Y",O15*1.0413,O15)</f>
        <v>1072</v>
      </c>
      <c r="Q15" s="3"/>
      <c r="R15" s="3" t="s">
        <v>17</v>
      </c>
    </row>
    <row r="16" spans="2:18" ht="19" x14ac:dyDescent="0.25">
      <c r="B16" s="2">
        <v>38930</v>
      </c>
      <c r="C16" s="3" t="s">
        <v>24</v>
      </c>
      <c r="D16" s="3" t="s">
        <v>25</v>
      </c>
      <c r="E16" s="4">
        <v>1663.76</v>
      </c>
      <c r="F16" s="4">
        <v>80</v>
      </c>
      <c r="G16" s="4">
        <f t="shared" si="0"/>
        <v>1663.76</v>
      </c>
      <c r="H16" s="3" t="s">
        <v>17</v>
      </c>
      <c r="M16" s="3" t="s">
        <v>173</v>
      </c>
      <c r="N16" s="4">
        <v>1000</v>
      </c>
      <c r="O16" s="4">
        <v>21081</v>
      </c>
      <c r="P16" s="4">
        <v>21081</v>
      </c>
      <c r="Q16" s="3"/>
      <c r="R16" s="3" t="s">
        <v>17</v>
      </c>
    </row>
    <row r="17" spans="2:18" ht="19" x14ac:dyDescent="0.25">
      <c r="B17" s="2">
        <v>39661</v>
      </c>
      <c r="C17" s="3" t="s">
        <v>13</v>
      </c>
      <c r="D17" s="3" t="s">
        <v>171</v>
      </c>
      <c r="E17" s="4">
        <v>1920</v>
      </c>
      <c r="F17" s="4">
        <v>90</v>
      </c>
      <c r="G17" s="4">
        <f t="shared" si="0"/>
        <v>1920</v>
      </c>
      <c r="H17" s="3" t="s">
        <v>17</v>
      </c>
      <c r="M17" s="3" t="s">
        <v>37</v>
      </c>
      <c r="N17" s="4">
        <f ca="1">SUM(N13:N17)</f>
        <v>1200</v>
      </c>
      <c r="O17" s="4">
        <f ca="1">SUM(O13:O17)</f>
        <v>25319.93</v>
      </c>
      <c r="P17" s="5">
        <f>SUM(P13:P16)</f>
        <v>25341.403108999999</v>
      </c>
      <c r="Q17" s="3"/>
      <c r="R17" s="1"/>
    </row>
    <row r="18" spans="2:18" ht="19" x14ac:dyDescent="0.25">
      <c r="B18" s="2">
        <v>39661</v>
      </c>
      <c r="C18" s="3" t="s">
        <v>13</v>
      </c>
      <c r="D18" s="3" t="s">
        <v>26</v>
      </c>
      <c r="E18" s="4">
        <v>0</v>
      </c>
      <c r="F18" s="4">
        <v>0</v>
      </c>
      <c r="G18" s="4">
        <f t="shared" si="0"/>
        <v>0</v>
      </c>
      <c r="H18" s="3" t="s">
        <v>17</v>
      </c>
    </row>
    <row r="19" spans="2:18" ht="19" x14ac:dyDescent="0.25">
      <c r="B19" s="2">
        <v>40026</v>
      </c>
      <c r="C19" s="3" t="s">
        <v>13</v>
      </c>
      <c r="D19" s="3" t="s">
        <v>27</v>
      </c>
      <c r="E19" s="4">
        <v>638</v>
      </c>
      <c r="F19" s="4">
        <v>30</v>
      </c>
      <c r="G19" s="4">
        <f t="shared" si="0"/>
        <v>638</v>
      </c>
      <c r="H19" s="3" t="s">
        <v>17</v>
      </c>
    </row>
    <row r="20" spans="2:18" ht="19" x14ac:dyDescent="0.25">
      <c r="B20" s="2">
        <v>41487</v>
      </c>
      <c r="C20" s="3" t="s">
        <v>28</v>
      </c>
      <c r="D20" s="3" t="s">
        <v>29</v>
      </c>
      <c r="E20" s="4">
        <v>2994.78</v>
      </c>
      <c r="F20" s="4">
        <v>140</v>
      </c>
      <c r="G20" s="4">
        <f t="shared" si="0"/>
        <v>2994.78</v>
      </c>
      <c r="H20" s="3" t="s">
        <v>17</v>
      </c>
      <c r="M20" s="61" t="s">
        <v>38</v>
      </c>
      <c r="N20" s="61"/>
      <c r="O20" s="61"/>
      <c r="P20" s="61"/>
      <c r="Q20" s="61"/>
      <c r="R20" s="61"/>
    </row>
    <row r="21" spans="2:18" ht="19" x14ac:dyDescent="0.25">
      <c r="B21" s="2">
        <v>41487</v>
      </c>
      <c r="C21" s="3" t="s">
        <v>18</v>
      </c>
      <c r="D21" s="3" t="s">
        <v>165</v>
      </c>
      <c r="E21" s="4">
        <v>756</v>
      </c>
      <c r="F21" s="4">
        <v>36</v>
      </c>
      <c r="G21" s="4">
        <v>756</v>
      </c>
      <c r="H21" s="3" t="s">
        <v>17</v>
      </c>
      <c r="M21" s="6" t="s">
        <v>20</v>
      </c>
      <c r="N21" s="6" t="s">
        <v>32</v>
      </c>
      <c r="O21" s="6" t="s">
        <v>4</v>
      </c>
      <c r="P21" s="62" t="s">
        <v>7</v>
      </c>
      <c r="Q21" s="62"/>
      <c r="R21" s="62"/>
    </row>
    <row r="22" spans="2:18" ht="19" x14ac:dyDescent="0.25">
      <c r="B22" s="2">
        <v>41852</v>
      </c>
      <c r="C22" s="3" t="s">
        <v>30</v>
      </c>
      <c r="D22" s="3" t="s">
        <v>31</v>
      </c>
      <c r="E22" s="4">
        <v>1990.26</v>
      </c>
      <c r="F22" s="4">
        <v>95</v>
      </c>
      <c r="G22" s="4">
        <f>IF(H22="Y",E22*1.0413,E22)</f>
        <v>1990.26</v>
      </c>
      <c r="H22" s="3" t="s">
        <v>17</v>
      </c>
      <c r="M22" s="2">
        <v>37834</v>
      </c>
      <c r="N22" s="3" t="s">
        <v>39</v>
      </c>
      <c r="O22" s="3">
        <v>45784</v>
      </c>
      <c r="P22" s="66" t="s">
        <v>40</v>
      </c>
      <c r="Q22" s="66"/>
      <c r="R22" s="66"/>
    </row>
    <row r="23" spans="2:18" ht="19" x14ac:dyDescent="0.25">
      <c r="B23" s="2">
        <v>42217</v>
      </c>
      <c r="C23" s="3" t="s">
        <v>18</v>
      </c>
      <c r="D23" s="3" t="s">
        <v>172</v>
      </c>
      <c r="E23" s="4">
        <v>520</v>
      </c>
      <c r="F23" s="4">
        <v>24</v>
      </c>
      <c r="G23" s="4">
        <f>IF(H23="Y",E23*1.0413,E23)</f>
        <v>520</v>
      </c>
      <c r="H23" s="3" t="s">
        <v>17</v>
      </c>
      <c r="M23" s="2">
        <v>42948</v>
      </c>
      <c r="N23" s="3" t="s">
        <v>41</v>
      </c>
      <c r="O23" s="3">
        <v>37988</v>
      </c>
      <c r="P23" s="66" t="s">
        <v>42</v>
      </c>
      <c r="Q23" s="66"/>
      <c r="R23" s="66"/>
    </row>
    <row r="24" spans="2:18" ht="19" x14ac:dyDescent="0.25">
      <c r="B24" s="2">
        <v>42583</v>
      </c>
      <c r="C24" s="3" t="s">
        <v>18</v>
      </c>
      <c r="D24" s="3" t="s">
        <v>167</v>
      </c>
      <c r="E24" s="4">
        <v>378</v>
      </c>
      <c r="F24" s="4">
        <v>18</v>
      </c>
      <c r="G24" s="4">
        <f>IF(H24="Y",E24*1.0413,E24)</f>
        <v>378</v>
      </c>
      <c r="H24" s="3" t="s">
        <v>17</v>
      </c>
      <c r="M24" s="3"/>
      <c r="N24" s="3"/>
      <c r="O24" s="5">
        <f>O22+O23</f>
        <v>83772</v>
      </c>
      <c r="P24" s="67" t="s">
        <v>43</v>
      </c>
      <c r="Q24" s="68"/>
      <c r="R24" s="69"/>
    </row>
    <row r="25" spans="2:18" ht="19" x14ac:dyDescent="0.25">
      <c r="B25" s="2">
        <v>42583</v>
      </c>
      <c r="C25" s="3" t="s">
        <v>18</v>
      </c>
      <c r="D25" s="3" t="s">
        <v>166</v>
      </c>
      <c r="E25" s="4">
        <v>756</v>
      </c>
      <c r="F25" s="4">
        <v>36</v>
      </c>
      <c r="G25" s="4">
        <f>IF(H25="Y",E25*1.0413,E25)</f>
        <v>756</v>
      </c>
      <c r="H25" s="3" t="s">
        <v>17</v>
      </c>
    </row>
    <row r="26" spans="2:18" ht="19" x14ac:dyDescent="0.25">
      <c r="B26" s="3"/>
      <c r="C26" s="3"/>
      <c r="D26" s="3"/>
      <c r="E26" s="4">
        <f>SUM(E13:E25)</f>
        <v>15149.470000000001</v>
      </c>
      <c r="F26" s="4">
        <f>SUM(F13:F25)</f>
        <v>715</v>
      </c>
      <c r="G26" s="5">
        <f>SUM(G13:G25)</f>
        <v>15149.470000000001</v>
      </c>
      <c r="H26" s="3"/>
    </row>
    <row r="27" spans="2:18" x14ac:dyDescent="0.2">
      <c r="B27" s="58"/>
      <c r="C27" s="58"/>
      <c r="D27" s="58"/>
      <c r="E27" s="58"/>
      <c r="F27" s="58"/>
      <c r="G27" s="58"/>
      <c r="H27" s="58"/>
      <c r="I27" s="59"/>
      <c r="J27" s="59"/>
      <c r="K27" s="59"/>
    </row>
    <row r="28" spans="2:18" x14ac:dyDescent="0.2"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spans="2:18" ht="19" x14ac:dyDescent="0.25">
      <c r="B29" s="61" t="s">
        <v>33</v>
      </c>
      <c r="C29" s="61"/>
      <c r="D29" s="61"/>
      <c r="E29" s="61"/>
      <c r="F29" s="61"/>
      <c r="G29" s="61"/>
      <c r="H29" s="61"/>
      <c r="I29" s="61"/>
      <c r="J29" s="61"/>
      <c r="K29" s="61"/>
      <c r="M29" s="61" t="s">
        <v>61</v>
      </c>
      <c r="N29" s="61"/>
    </row>
    <row r="30" spans="2:18" ht="19" x14ac:dyDescent="0.25">
      <c r="B30" s="6" t="s">
        <v>20</v>
      </c>
      <c r="C30" s="6" t="s">
        <v>69</v>
      </c>
      <c r="D30" s="6" t="s">
        <v>70</v>
      </c>
      <c r="E30" s="6" t="s">
        <v>34</v>
      </c>
      <c r="F30" s="6" t="s">
        <v>68</v>
      </c>
      <c r="G30" s="6" t="s">
        <v>53</v>
      </c>
      <c r="H30" s="6" t="s">
        <v>35</v>
      </c>
      <c r="I30" s="10" t="s">
        <v>7</v>
      </c>
      <c r="J30" s="6" t="s">
        <v>36</v>
      </c>
      <c r="K30" s="6" t="s">
        <v>11</v>
      </c>
      <c r="M30" s="6" t="s">
        <v>67</v>
      </c>
      <c r="N30" s="6" t="s">
        <v>53</v>
      </c>
    </row>
    <row r="31" spans="2:18" ht="19" x14ac:dyDescent="0.25">
      <c r="B31" s="2">
        <v>38930</v>
      </c>
      <c r="C31" s="3" t="s">
        <v>8</v>
      </c>
      <c r="D31" s="3" t="s">
        <v>24</v>
      </c>
      <c r="E31" s="3">
        <v>402</v>
      </c>
      <c r="F31" s="3">
        <v>19</v>
      </c>
      <c r="G31" s="3">
        <f t="shared" ref="G31:G37" si="1">IF(K31="Y",E31*1.0413,E31)</f>
        <v>402</v>
      </c>
      <c r="H31" s="3" t="s">
        <v>62</v>
      </c>
      <c r="I31" s="11"/>
      <c r="J31" s="3"/>
      <c r="K31" s="3" t="s">
        <v>17</v>
      </c>
      <c r="M31" s="5">
        <f>H8+G26+G38+O24+N9+P17</f>
        <v>167165.842409</v>
      </c>
      <c r="N31" s="5">
        <f>H8+G26+G38+N9+O24+P17</f>
        <v>167165.842409</v>
      </c>
    </row>
    <row r="32" spans="2:18" ht="19" x14ac:dyDescent="0.25">
      <c r="B32" s="2">
        <v>38930</v>
      </c>
      <c r="C32" s="3" t="s">
        <v>24</v>
      </c>
      <c r="D32" s="3" t="s">
        <v>8</v>
      </c>
      <c r="E32" s="3">
        <v>407</v>
      </c>
      <c r="F32" s="3">
        <v>19</v>
      </c>
      <c r="G32" s="3">
        <f t="shared" si="1"/>
        <v>407</v>
      </c>
      <c r="H32" s="3"/>
      <c r="I32" s="11"/>
      <c r="J32" s="3"/>
      <c r="K32" s="3" t="s">
        <v>17</v>
      </c>
    </row>
    <row r="33" spans="2:11" ht="19" x14ac:dyDescent="0.25">
      <c r="B33" s="2">
        <v>39295</v>
      </c>
      <c r="C33" s="3" t="s">
        <v>8</v>
      </c>
      <c r="D33" s="3" t="s">
        <v>13</v>
      </c>
      <c r="E33" s="3">
        <v>1278</v>
      </c>
      <c r="F33" s="3">
        <v>60.35</v>
      </c>
      <c r="G33" s="3">
        <f t="shared" si="1"/>
        <v>1278</v>
      </c>
      <c r="H33" s="3" t="s">
        <v>63</v>
      </c>
      <c r="I33" s="11"/>
      <c r="J33" s="3"/>
      <c r="K33" s="3" t="s">
        <v>17</v>
      </c>
    </row>
    <row r="34" spans="2:11" ht="19" x14ac:dyDescent="0.25">
      <c r="B34" s="2">
        <v>40391</v>
      </c>
      <c r="C34" s="3" t="s">
        <v>13</v>
      </c>
      <c r="D34" s="3" t="s">
        <v>15</v>
      </c>
      <c r="E34" s="3">
        <v>1321</v>
      </c>
      <c r="F34" s="3">
        <v>62.05</v>
      </c>
      <c r="G34" s="3">
        <f t="shared" si="1"/>
        <v>1321</v>
      </c>
      <c r="H34" s="3" t="s">
        <v>64</v>
      </c>
      <c r="I34" s="11"/>
      <c r="J34" s="3"/>
      <c r="K34" s="3" t="s">
        <v>17</v>
      </c>
    </row>
    <row r="35" spans="2:11" ht="19" x14ac:dyDescent="0.25">
      <c r="B35" s="2">
        <v>41122</v>
      </c>
      <c r="C35" s="3" t="s">
        <v>15</v>
      </c>
      <c r="D35" s="3" t="s">
        <v>18</v>
      </c>
      <c r="E35" s="3">
        <v>1258</v>
      </c>
      <c r="F35" s="3">
        <v>58.65</v>
      </c>
      <c r="G35" s="3">
        <f t="shared" si="1"/>
        <v>1258</v>
      </c>
      <c r="H35" s="3" t="s">
        <v>65</v>
      </c>
      <c r="I35" s="11"/>
      <c r="J35" s="3"/>
      <c r="K35" s="3" t="s">
        <v>17</v>
      </c>
    </row>
    <row r="36" spans="2:11" ht="19" x14ac:dyDescent="0.25">
      <c r="B36" s="2">
        <v>41852</v>
      </c>
      <c r="C36" s="3" t="s">
        <v>18</v>
      </c>
      <c r="D36" s="3" t="s">
        <v>30</v>
      </c>
      <c r="E36" s="3">
        <v>418</v>
      </c>
      <c r="F36" s="3">
        <v>19.5</v>
      </c>
      <c r="G36" s="3">
        <f t="shared" si="1"/>
        <v>418</v>
      </c>
      <c r="H36" s="3" t="s">
        <v>66</v>
      </c>
      <c r="I36" s="11"/>
      <c r="J36" s="3"/>
      <c r="K36" s="3" t="s">
        <v>17</v>
      </c>
    </row>
    <row r="37" spans="2:11" ht="19" x14ac:dyDescent="0.25">
      <c r="B37" s="2">
        <v>41852</v>
      </c>
      <c r="C37" s="3" t="s">
        <v>30</v>
      </c>
      <c r="D37" s="3" t="s">
        <v>18</v>
      </c>
      <c r="E37" s="3">
        <v>420</v>
      </c>
      <c r="F37" s="3">
        <v>19.5</v>
      </c>
      <c r="G37" s="3">
        <f t="shared" si="1"/>
        <v>420</v>
      </c>
      <c r="H37" s="3"/>
      <c r="I37" s="11"/>
      <c r="J37" s="3"/>
      <c r="K37" s="3" t="s">
        <v>17</v>
      </c>
    </row>
    <row r="38" spans="2:11" ht="19" x14ac:dyDescent="0.25">
      <c r="B38" s="3"/>
      <c r="C38" s="3"/>
      <c r="D38" s="1"/>
      <c r="E38" s="3"/>
      <c r="F38" s="4">
        <f>SUM(F31:F37)</f>
        <v>258.04999999999995</v>
      </c>
      <c r="G38" s="5">
        <f>SUM(G31:G37)</f>
        <v>5504</v>
      </c>
      <c r="H38" s="3"/>
      <c r="I38" s="11"/>
      <c r="J38" s="3"/>
      <c r="K38" s="3"/>
    </row>
    <row r="39" spans="2:11" x14ac:dyDescent="0.2">
      <c r="B39" s="58"/>
      <c r="C39" s="58"/>
      <c r="D39" s="58"/>
      <c r="E39" s="58"/>
      <c r="F39" s="58"/>
      <c r="G39" s="58"/>
      <c r="H39" s="58"/>
      <c r="I39" s="58"/>
      <c r="J39" s="58"/>
      <c r="K39" s="58"/>
    </row>
    <row r="40" spans="2:11" x14ac:dyDescent="0.2">
      <c r="B40" s="59"/>
      <c r="C40" s="59"/>
      <c r="D40" s="59"/>
      <c r="E40" s="59"/>
      <c r="F40" s="59"/>
      <c r="G40" s="59"/>
      <c r="H40" s="59"/>
      <c r="I40" s="59"/>
      <c r="J40" s="59"/>
      <c r="K40" s="59"/>
    </row>
  </sheetData>
  <mergeCells count="14">
    <mergeCell ref="B27:K28"/>
    <mergeCell ref="B11:H11"/>
    <mergeCell ref="B39:K40"/>
    <mergeCell ref="B2:K2"/>
    <mergeCell ref="P21:R21"/>
    <mergeCell ref="M29:N29"/>
    <mergeCell ref="M2:O2"/>
    <mergeCell ref="B29:K29"/>
    <mergeCell ref="M11:R11"/>
    <mergeCell ref="P23:R23"/>
    <mergeCell ref="M20:R20"/>
    <mergeCell ref="P24:R24"/>
    <mergeCell ref="P22:R22"/>
    <mergeCell ref="B9:K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2C83-C121-0B46-BFB9-ED9D0A1C6C9A}">
  <dimension ref="B2:U112"/>
  <sheetViews>
    <sheetView zoomScale="110" zoomScaleNormal="110" workbookViewId="0">
      <selection activeCell="N28" sqref="N28:R30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20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358</v>
      </c>
    </row>
    <row r="3" spans="2:20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252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0.56999999999999995</v>
      </c>
    </row>
    <row r="4" spans="2:20" ht="19" x14ac:dyDescent="0.25">
      <c r="B4" s="31">
        <v>45793</v>
      </c>
      <c r="C4" s="31">
        <v>45801</v>
      </c>
      <c r="D4" s="1" t="s">
        <v>77</v>
      </c>
      <c r="E4" s="3" t="s">
        <v>441</v>
      </c>
      <c r="F4" s="1">
        <v>29714</v>
      </c>
      <c r="G4" s="1">
        <v>18021</v>
      </c>
      <c r="H4" s="67"/>
      <c r="I4" s="68"/>
      <c r="J4" s="68"/>
      <c r="K4" s="69"/>
      <c r="L4" s="3">
        <f>C4-B4</f>
        <v>8</v>
      </c>
      <c r="N4" s="3" t="s">
        <v>46</v>
      </c>
      <c r="O4" s="3">
        <v>1478</v>
      </c>
      <c r="P4" s="3"/>
    </row>
    <row r="5" spans="2:20" ht="19" x14ac:dyDescent="0.25">
      <c r="B5" s="31">
        <v>45801</v>
      </c>
      <c r="C5" s="31">
        <v>45804</v>
      </c>
      <c r="D5" s="1" t="s">
        <v>79</v>
      </c>
      <c r="E5" s="3" t="s">
        <v>442</v>
      </c>
      <c r="F5" s="1">
        <v>10060</v>
      </c>
      <c r="G5" s="1">
        <v>6461</v>
      </c>
      <c r="H5" s="67"/>
      <c r="I5" s="68"/>
      <c r="J5" s="68"/>
      <c r="K5" s="69"/>
      <c r="L5" s="3">
        <f>C5-B5</f>
        <v>3</v>
      </c>
      <c r="N5" s="3" t="s">
        <v>48</v>
      </c>
      <c r="O5" s="3">
        <v>450</v>
      </c>
      <c r="P5" s="3"/>
    </row>
    <row r="6" spans="2:20" ht="19" x14ac:dyDescent="0.25">
      <c r="B6" s="31">
        <v>45804</v>
      </c>
      <c r="C6" s="31">
        <v>45805</v>
      </c>
      <c r="D6" s="1" t="s">
        <v>90</v>
      </c>
      <c r="E6" s="3" t="s">
        <v>443</v>
      </c>
      <c r="F6" s="1">
        <v>2970</v>
      </c>
      <c r="G6" s="1">
        <v>1798</v>
      </c>
      <c r="H6" s="67"/>
      <c r="I6" s="68"/>
      <c r="J6" s="68"/>
      <c r="K6" s="69"/>
      <c r="L6" s="3">
        <f>C6-B6</f>
        <v>1</v>
      </c>
      <c r="N6" s="3" t="s">
        <v>49</v>
      </c>
      <c r="O6" s="3">
        <v>1600</v>
      </c>
      <c r="P6" s="3"/>
    </row>
    <row r="7" spans="2:20" ht="19" x14ac:dyDescent="0.25">
      <c r="B7" s="31">
        <v>45805</v>
      </c>
      <c r="C7" s="31">
        <v>45807</v>
      </c>
      <c r="D7" s="1" t="s">
        <v>95</v>
      </c>
      <c r="E7" s="3" t="s">
        <v>444</v>
      </c>
      <c r="F7" s="1">
        <v>6300</v>
      </c>
      <c r="G7" s="1">
        <v>3821</v>
      </c>
      <c r="H7" s="67"/>
      <c r="I7" s="68"/>
      <c r="J7" s="68"/>
      <c r="K7" s="69"/>
      <c r="L7" s="3">
        <f>C7-B7</f>
        <v>2</v>
      </c>
      <c r="N7" s="3" t="s">
        <v>37</v>
      </c>
      <c r="O7" s="5">
        <f>SUM(O4:O6)</f>
        <v>3528</v>
      </c>
      <c r="P7" s="3"/>
    </row>
    <row r="8" spans="2:20" ht="19" x14ac:dyDescent="0.25">
      <c r="B8" s="31">
        <v>45807</v>
      </c>
      <c r="C8" s="31">
        <v>45810</v>
      </c>
      <c r="D8" s="1" t="s">
        <v>78</v>
      </c>
      <c r="E8" s="3" t="s">
        <v>445</v>
      </c>
      <c r="F8" s="1">
        <v>10132</v>
      </c>
      <c r="G8" s="1">
        <v>6012</v>
      </c>
      <c r="H8" s="67"/>
      <c r="I8" s="68"/>
      <c r="J8" s="68"/>
      <c r="K8" s="69"/>
      <c r="L8" s="3">
        <f>C8-B8</f>
        <v>3</v>
      </c>
      <c r="N8" s="83"/>
      <c r="O8" s="83"/>
      <c r="P8" s="83"/>
    </row>
    <row r="9" spans="2:20" ht="19" x14ac:dyDescent="0.25">
      <c r="B9" s="2"/>
      <c r="C9" s="2"/>
      <c r="D9" s="3"/>
      <c r="E9" s="3"/>
      <c r="F9" s="1">
        <f>SUM(F4:F8)</f>
        <v>59176</v>
      </c>
      <c r="G9" s="40">
        <f>SUM(G4:G8)</f>
        <v>36113</v>
      </c>
      <c r="H9" s="85"/>
      <c r="I9" s="86"/>
      <c r="J9" s="86"/>
      <c r="K9" s="87"/>
      <c r="L9" s="3">
        <f>SUM(L4:L8)</f>
        <v>17</v>
      </c>
      <c r="N9" s="84"/>
      <c r="O9" s="84"/>
      <c r="P9" s="84"/>
    </row>
    <row r="10" spans="2:20" ht="19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N10" s="63" t="s">
        <v>73</v>
      </c>
      <c r="O10" s="64"/>
      <c r="P10" s="64"/>
      <c r="Q10" s="64"/>
      <c r="R10" s="65"/>
      <c r="T10">
        <v>204.66</v>
      </c>
    </row>
    <row r="11" spans="2:20" ht="19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N11" s="6" t="s">
        <v>45</v>
      </c>
      <c r="O11" s="6" t="s">
        <v>252</v>
      </c>
      <c r="P11" s="6" t="s">
        <v>53</v>
      </c>
      <c r="Q11" s="79" t="s">
        <v>7</v>
      </c>
      <c r="R11" s="81"/>
      <c r="T11">
        <v>295.75</v>
      </c>
    </row>
    <row r="12" spans="2:20" ht="19" x14ac:dyDescent="0.25">
      <c r="B12" s="75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7"/>
      <c r="N12" s="3" t="s">
        <v>81</v>
      </c>
      <c r="O12" s="41">
        <v>2488</v>
      </c>
      <c r="P12" s="4">
        <v>1462</v>
      </c>
      <c r="Q12" s="73"/>
      <c r="R12" s="74"/>
      <c r="T12">
        <v>399.85</v>
      </c>
    </row>
    <row r="13" spans="2:20" ht="19" x14ac:dyDescent="0.25">
      <c r="B13" s="6" t="s">
        <v>20</v>
      </c>
      <c r="C13" s="6" t="s">
        <v>202</v>
      </c>
      <c r="D13" s="6" t="s">
        <v>22</v>
      </c>
      <c r="E13" s="6" t="s">
        <v>2</v>
      </c>
      <c r="F13" s="6" t="s">
        <v>21</v>
      </c>
      <c r="G13" s="6" t="s">
        <v>252</v>
      </c>
      <c r="H13" s="6" t="s">
        <v>53</v>
      </c>
      <c r="I13" s="79" t="s">
        <v>7</v>
      </c>
      <c r="J13" s="80"/>
      <c r="K13" s="80"/>
      <c r="L13" s="81"/>
      <c r="N13" s="3" t="s">
        <v>308</v>
      </c>
      <c r="O13" s="41">
        <v>1640</v>
      </c>
      <c r="P13" s="4">
        <v>974</v>
      </c>
      <c r="Q13" s="73"/>
      <c r="R13" s="74"/>
      <c r="T13">
        <v>851.75</v>
      </c>
    </row>
    <row r="14" spans="2:20" ht="19" x14ac:dyDescent="0.25">
      <c r="B14" s="31"/>
      <c r="C14" s="1"/>
      <c r="D14" s="1"/>
      <c r="E14" s="1"/>
      <c r="F14" s="1"/>
      <c r="G14" s="1"/>
      <c r="H14" s="1"/>
      <c r="I14" s="78"/>
      <c r="J14" s="78"/>
      <c r="K14" s="78"/>
      <c r="L14" s="78"/>
      <c r="N14" s="3" t="s">
        <v>298</v>
      </c>
      <c r="O14" s="41">
        <v>3000</v>
      </c>
      <c r="P14" s="4">
        <v>1781</v>
      </c>
      <c r="Q14" s="73"/>
      <c r="R14" s="74"/>
      <c r="T14">
        <v>1182.99</v>
      </c>
    </row>
    <row r="15" spans="2:20" ht="19" x14ac:dyDescent="0.25">
      <c r="B15" s="31">
        <v>45794</v>
      </c>
      <c r="C15" s="1" t="s">
        <v>208</v>
      </c>
      <c r="D15" s="1" t="s">
        <v>269</v>
      </c>
      <c r="E15" s="1" t="s">
        <v>89</v>
      </c>
      <c r="F15" s="1" t="s">
        <v>77</v>
      </c>
      <c r="G15" s="40">
        <v>1000</v>
      </c>
      <c r="H15" s="1">
        <v>602.32000000000005</v>
      </c>
      <c r="I15" s="78"/>
      <c r="J15" s="78"/>
      <c r="K15" s="78"/>
      <c r="L15" s="78"/>
      <c r="N15" s="3" t="s">
        <v>310</v>
      </c>
      <c r="O15" s="41">
        <v>3000</v>
      </c>
      <c r="P15" s="4">
        <v>1761</v>
      </c>
      <c r="Q15" s="73"/>
      <c r="R15" s="74"/>
      <c r="T15">
        <v>556.01</v>
      </c>
    </row>
    <row r="16" spans="2:20" ht="19" x14ac:dyDescent="0.25">
      <c r="B16" s="31">
        <v>45795</v>
      </c>
      <c r="C16" s="1" t="s">
        <v>216</v>
      </c>
      <c r="D16" s="1" t="s">
        <v>263</v>
      </c>
      <c r="E16" s="1" t="s">
        <v>84</v>
      </c>
      <c r="F16" s="1" t="s">
        <v>83</v>
      </c>
      <c r="G16" s="1">
        <v>400</v>
      </c>
      <c r="H16" s="1"/>
      <c r="I16" s="70"/>
      <c r="J16" s="71"/>
      <c r="K16" s="71"/>
      <c r="L16" s="72"/>
      <c r="N16" s="3" t="s">
        <v>324</v>
      </c>
      <c r="O16" s="41">
        <v>17000</v>
      </c>
      <c r="P16" s="4">
        <v>10088</v>
      </c>
      <c r="Q16" s="73"/>
      <c r="R16" s="74"/>
      <c r="T16">
        <v>296.06</v>
      </c>
    </row>
    <row r="17" spans="2:20" ht="19" x14ac:dyDescent="0.25">
      <c r="B17" s="31">
        <v>45795</v>
      </c>
      <c r="C17" s="1" t="s">
        <v>216</v>
      </c>
      <c r="D17" s="1" t="s">
        <v>263</v>
      </c>
      <c r="E17" s="1" t="s">
        <v>262</v>
      </c>
      <c r="F17" s="1" t="s">
        <v>83</v>
      </c>
      <c r="G17" s="1">
        <v>300</v>
      </c>
      <c r="H17" s="1"/>
      <c r="I17" s="70"/>
      <c r="J17" s="71"/>
      <c r="K17" s="71"/>
      <c r="L17" s="72"/>
      <c r="N17" s="3" t="s">
        <v>448</v>
      </c>
      <c r="O17" s="4"/>
      <c r="P17" s="4">
        <v>29477</v>
      </c>
      <c r="Q17" s="73"/>
      <c r="R17" s="74"/>
      <c r="T17">
        <v>355.27</v>
      </c>
    </row>
    <row r="18" spans="2:20" ht="19" x14ac:dyDescent="0.25">
      <c r="B18" s="35">
        <v>45795</v>
      </c>
      <c r="C18" s="36" t="s">
        <v>216</v>
      </c>
      <c r="D18" s="1"/>
      <c r="E18" s="1" t="s">
        <v>344</v>
      </c>
      <c r="F18" s="1" t="s">
        <v>345</v>
      </c>
      <c r="G18" s="40">
        <v>1100</v>
      </c>
      <c r="H18" s="1">
        <v>653.15</v>
      </c>
      <c r="I18" s="70"/>
      <c r="J18" s="71"/>
      <c r="K18" s="71"/>
      <c r="L18" s="72"/>
      <c r="N18" s="3"/>
      <c r="O18" s="4">
        <f>SUM(O12:O17)</f>
        <v>27128</v>
      </c>
      <c r="P18" s="5">
        <f>SUM(P12:P17)</f>
        <v>45543</v>
      </c>
      <c r="Q18" s="78"/>
      <c r="R18" s="78"/>
      <c r="T18">
        <v>1014.4</v>
      </c>
    </row>
    <row r="19" spans="2:20" x14ac:dyDescent="0.2">
      <c r="B19" s="31">
        <v>45796</v>
      </c>
      <c r="C19" s="1" t="s">
        <v>226</v>
      </c>
      <c r="D19" s="1" t="s">
        <v>302</v>
      </c>
      <c r="E19" s="1" t="s">
        <v>341</v>
      </c>
      <c r="F19" s="1" t="s">
        <v>342</v>
      </c>
      <c r="G19" s="1">
        <v>400</v>
      </c>
      <c r="H19" s="1"/>
      <c r="I19" s="70"/>
      <c r="J19" s="71"/>
      <c r="K19" s="71"/>
      <c r="L19" s="72"/>
      <c r="N19" s="83"/>
      <c r="O19" s="83"/>
      <c r="P19" s="83"/>
      <c r="Q19" s="83"/>
      <c r="R19" s="83"/>
      <c r="T19">
        <v>83.84</v>
      </c>
    </row>
    <row r="20" spans="2:20" x14ac:dyDescent="0.2">
      <c r="B20" s="31">
        <v>45796</v>
      </c>
      <c r="C20" s="1" t="s">
        <v>226</v>
      </c>
      <c r="D20" s="1" t="s">
        <v>302</v>
      </c>
      <c r="E20" s="1" t="s">
        <v>343</v>
      </c>
      <c r="F20" s="1" t="s">
        <v>342</v>
      </c>
      <c r="G20" s="1">
        <v>300</v>
      </c>
      <c r="H20" s="1"/>
      <c r="I20" s="70"/>
      <c r="J20" s="71"/>
      <c r="K20" s="71"/>
      <c r="L20" s="72"/>
      <c r="N20" s="84"/>
      <c r="O20" s="84"/>
      <c r="P20" s="84"/>
      <c r="Q20" s="84"/>
      <c r="R20" s="84"/>
      <c r="T20">
        <v>1177.33</v>
      </c>
    </row>
    <row r="21" spans="2:20" ht="19" x14ac:dyDescent="0.25">
      <c r="B21" s="31">
        <v>45796</v>
      </c>
      <c r="C21" s="1" t="s">
        <v>226</v>
      </c>
      <c r="D21" s="1" t="s">
        <v>302</v>
      </c>
      <c r="E21" s="1" t="s">
        <v>340</v>
      </c>
      <c r="F21" s="1" t="s">
        <v>342</v>
      </c>
      <c r="G21" s="40">
        <v>1600</v>
      </c>
      <c r="H21" s="1">
        <v>914.32</v>
      </c>
      <c r="I21" s="70"/>
      <c r="J21" s="71"/>
      <c r="K21" s="71"/>
      <c r="L21" s="72"/>
      <c r="N21" s="61" t="s">
        <v>38</v>
      </c>
      <c r="O21" s="61"/>
      <c r="P21" s="61"/>
      <c r="Q21" s="61"/>
      <c r="R21" s="61"/>
      <c r="T21">
        <v>630.53</v>
      </c>
    </row>
    <row r="22" spans="2:20" ht="19" x14ac:dyDescent="0.25">
      <c r="B22" s="31">
        <v>45797</v>
      </c>
      <c r="C22" s="1" t="s">
        <v>215</v>
      </c>
      <c r="D22" s="1" t="s">
        <v>255</v>
      </c>
      <c r="E22" s="1" t="s">
        <v>256</v>
      </c>
      <c r="F22" s="1" t="s">
        <v>77</v>
      </c>
      <c r="G22" s="1">
        <v>0</v>
      </c>
      <c r="H22" s="1"/>
      <c r="I22" s="78"/>
      <c r="J22" s="78"/>
      <c r="K22" s="78"/>
      <c r="L22" s="78"/>
      <c r="N22" s="6" t="s">
        <v>20</v>
      </c>
      <c r="O22" s="6" t="s">
        <v>32</v>
      </c>
      <c r="P22" s="6" t="s">
        <v>4</v>
      </c>
      <c r="Q22" s="82" t="s">
        <v>7</v>
      </c>
      <c r="R22" s="82"/>
      <c r="T22">
        <v>254.84</v>
      </c>
    </row>
    <row r="23" spans="2:20" ht="19" x14ac:dyDescent="0.25">
      <c r="B23" s="31">
        <v>45797</v>
      </c>
      <c r="C23" s="1" t="s">
        <v>215</v>
      </c>
      <c r="D23" s="1" t="s">
        <v>209</v>
      </c>
      <c r="E23" s="1" t="s">
        <v>91</v>
      </c>
      <c r="F23" s="1" t="s">
        <v>77</v>
      </c>
      <c r="G23" s="1">
        <v>500</v>
      </c>
      <c r="H23" s="1"/>
      <c r="I23" s="78"/>
      <c r="J23" s="78"/>
      <c r="K23" s="78"/>
      <c r="L23" s="78"/>
      <c r="N23" s="2"/>
      <c r="O23" s="3" t="s">
        <v>92</v>
      </c>
      <c r="P23" s="3">
        <v>23763</v>
      </c>
      <c r="Q23" s="66"/>
      <c r="R23" s="66"/>
      <c r="T23">
        <v>1615.21</v>
      </c>
    </row>
    <row r="24" spans="2:20" ht="19" x14ac:dyDescent="0.25">
      <c r="B24" s="31">
        <v>45797</v>
      </c>
      <c r="C24" s="1" t="s">
        <v>215</v>
      </c>
      <c r="D24" s="1" t="s">
        <v>307</v>
      </c>
      <c r="E24" s="1" t="s">
        <v>257</v>
      </c>
      <c r="F24" s="1" t="s">
        <v>77</v>
      </c>
      <c r="G24" s="1">
        <v>0</v>
      </c>
      <c r="H24" s="1"/>
      <c r="I24" s="78" t="s">
        <v>258</v>
      </c>
      <c r="J24" s="78"/>
      <c r="K24" s="78"/>
      <c r="L24" s="78"/>
      <c r="N24" s="2"/>
      <c r="O24" s="3" t="s">
        <v>93</v>
      </c>
      <c r="P24" s="3">
        <v>23763</v>
      </c>
      <c r="Q24" s="66"/>
      <c r="R24" s="66"/>
      <c r="T24">
        <v>192.43</v>
      </c>
    </row>
    <row r="25" spans="2:20" ht="19" x14ac:dyDescent="0.25">
      <c r="B25" s="31">
        <v>45797</v>
      </c>
      <c r="C25" s="1" t="s">
        <v>215</v>
      </c>
      <c r="D25" s="1" t="s">
        <v>306</v>
      </c>
      <c r="E25" s="1" t="s">
        <v>82</v>
      </c>
      <c r="F25" s="1" t="s">
        <v>77</v>
      </c>
      <c r="G25" s="40">
        <v>3400</v>
      </c>
      <c r="H25" s="1">
        <v>2000.76</v>
      </c>
      <c r="I25" s="70"/>
      <c r="J25" s="71"/>
      <c r="K25" s="71"/>
      <c r="L25" s="72"/>
      <c r="N25" s="3"/>
      <c r="O25" s="3"/>
      <c r="P25" s="5">
        <f>SUM(P23:P24)</f>
        <v>47526</v>
      </c>
      <c r="Q25" s="66"/>
      <c r="R25" s="66"/>
      <c r="T25">
        <v>301.61</v>
      </c>
    </row>
    <row r="26" spans="2:20" x14ac:dyDescent="0.2">
      <c r="B26" s="31">
        <v>45798</v>
      </c>
      <c r="C26" s="1" t="s">
        <v>203</v>
      </c>
      <c r="D26" s="1" t="s">
        <v>260</v>
      </c>
      <c r="E26" s="1" t="s">
        <v>261</v>
      </c>
      <c r="F26" s="1" t="s">
        <v>77</v>
      </c>
      <c r="G26" s="40">
        <v>4800</v>
      </c>
      <c r="H26" s="1">
        <v>2848.38</v>
      </c>
      <c r="I26" s="78"/>
      <c r="J26" s="78"/>
      <c r="K26" s="78"/>
      <c r="L26" s="78"/>
      <c r="N26" s="19"/>
      <c r="O26" s="19"/>
      <c r="P26" s="19"/>
      <c r="Q26" s="19"/>
      <c r="R26" s="19"/>
      <c r="T26">
        <v>494.64</v>
      </c>
    </row>
    <row r="27" spans="2:20" x14ac:dyDescent="0.2">
      <c r="B27" s="31">
        <v>45799</v>
      </c>
      <c r="C27" s="1" t="s">
        <v>216</v>
      </c>
      <c r="D27" s="1" t="s">
        <v>253</v>
      </c>
      <c r="E27" s="1" t="s">
        <v>259</v>
      </c>
      <c r="F27" s="1" t="s">
        <v>77</v>
      </c>
      <c r="G27" s="40">
        <v>4800</v>
      </c>
      <c r="H27" s="1">
        <v>2848.38</v>
      </c>
      <c r="I27" s="78"/>
      <c r="J27" s="78"/>
      <c r="K27" s="78"/>
      <c r="L27" s="78"/>
      <c r="N27" s="42"/>
      <c r="O27" s="42"/>
      <c r="P27" s="42"/>
      <c r="Q27" s="42"/>
      <c r="T27">
        <v>558.58000000000004</v>
      </c>
    </row>
    <row r="28" spans="2:20" ht="19" x14ac:dyDescent="0.25">
      <c r="B28" s="31">
        <v>45800</v>
      </c>
      <c r="C28" s="1" t="s">
        <v>208</v>
      </c>
      <c r="D28" s="1" t="s">
        <v>264</v>
      </c>
      <c r="E28" s="1" t="s">
        <v>266</v>
      </c>
      <c r="F28" s="1" t="s">
        <v>77</v>
      </c>
      <c r="G28" s="1">
        <v>500</v>
      </c>
      <c r="H28" s="1"/>
      <c r="I28" s="78" t="s">
        <v>265</v>
      </c>
      <c r="J28" s="78"/>
      <c r="K28" s="78"/>
      <c r="L28" s="78"/>
      <c r="N28" s="61" t="s">
        <v>55</v>
      </c>
      <c r="O28" s="61"/>
      <c r="P28" s="61"/>
      <c r="Q28" s="61"/>
      <c r="R28" s="61"/>
      <c r="T28">
        <v>289.55</v>
      </c>
    </row>
    <row r="29" spans="2:20" ht="19" x14ac:dyDescent="0.25">
      <c r="B29" s="31">
        <v>45800</v>
      </c>
      <c r="C29" s="1" t="s">
        <v>208</v>
      </c>
      <c r="D29" s="1"/>
      <c r="E29" s="1" t="s">
        <v>347</v>
      </c>
      <c r="F29" s="1" t="s">
        <v>323</v>
      </c>
      <c r="G29" s="40">
        <v>900</v>
      </c>
      <c r="H29" s="1">
        <v>542</v>
      </c>
      <c r="I29" s="78"/>
      <c r="J29" s="78"/>
      <c r="K29" s="78"/>
      <c r="L29" s="78"/>
      <c r="N29" s="6" t="s">
        <v>251</v>
      </c>
      <c r="O29" s="6" t="s">
        <v>80</v>
      </c>
      <c r="P29" s="6" t="s">
        <v>57</v>
      </c>
      <c r="Q29" s="6" t="s">
        <v>37</v>
      </c>
      <c r="R29" s="6" t="s">
        <v>446</v>
      </c>
      <c r="T29">
        <v>362.54</v>
      </c>
    </row>
    <row r="30" spans="2:20" ht="19" x14ac:dyDescent="0.25">
      <c r="B30" s="31">
        <v>45801</v>
      </c>
      <c r="C30" s="1" t="s">
        <v>213</v>
      </c>
      <c r="D30" s="1" t="s">
        <v>271</v>
      </c>
      <c r="E30" s="1" t="s">
        <v>272</v>
      </c>
      <c r="F30" s="1" t="s">
        <v>79</v>
      </c>
      <c r="G30" s="1">
        <v>500</v>
      </c>
      <c r="H30" s="1"/>
      <c r="I30" s="78"/>
      <c r="J30" s="78"/>
      <c r="K30" s="78"/>
      <c r="L30" s="78"/>
      <c r="N30" s="3">
        <v>600</v>
      </c>
      <c r="O30" s="3">
        <v>86771</v>
      </c>
      <c r="P30" s="3">
        <v>86.07</v>
      </c>
      <c r="Q30" s="5">
        <v>51642</v>
      </c>
      <c r="R30" s="5">
        <v>34428</v>
      </c>
      <c r="T30">
        <v>785.51</v>
      </c>
    </row>
    <row r="31" spans="2:20" x14ac:dyDescent="0.2">
      <c r="B31" s="31">
        <v>45801</v>
      </c>
      <c r="C31" s="1" t="s">
        <v>213</v>
      </c>
      <c r="D31" s="1" t="s">
        <v>273</v>
      </c>
      <c r="E31" s="1" t="s">
        <v>274</v>
      </c>
      <c r="F31" s="1" t="s">
        <v>79</v>
      </c>
      <c r="G31" s="1">
        <v>500</v>
      </c>
      <c r="H31" s="1"/>
      <c r="I31" s="78"/>
      <c r="J31" s="78"/>
      <c r="K31" s="78"/>
      <c r="L31" s="78"/>
      <c r="T31">
        <v>507.56</v>
      </c>
    </row>
    <row r="32" spans="2:20" x14ac:dyDescent="0.2">
      <c r="B32" s="31">
        <v>45802</v>
      </c>
      <c r="C32" s="1" t="s">
        <v>215</v>
      </c>
      <c r="D32" s="1" t="s">
        <v>271</v>
      </c>
      <c r="E32" s="1" t="s">
        <v>275</v>
      </c>
      <c r="F32" s="1" t="s">
        <v>79</v>
      </c>
      <c r="G32" s="1">
        <v>800</v>
      </c>
      <c r="H32" s="1"/>
      <c r="I32" s="78"/>
      <c r="J32" s="78"/>
      <c r="K32" s="78"/>
      <c r="L32" s="78"/>
      <c r="T32">
        <v>302.12</v>
      </c>
    </row>
    <row r="33" spans="2:20" ht="19" x14ac:dyDescent="0.25">
      <c r="B33" s="31">
        <v>45802</v>
      </c>
      <c r="C33" s="1" t="s">
        <v>215</v>
      </c>
      <c r="D33" s="1" t="s">
        <v>277</v>
      </c>
      <c r="E33" s="1" t="s">
        <v>276</v>
      </c>
      <c r="F33" s="1" t="s">
        <v>79</v>
      </c>
      <c r="G33" s="1">
        <v>500</v>
      </c>
      <c r="H33" s="1"/>
      <c r="I33" s="78"/>
      <c r="J33" s="78"/>
      <c r="K33" s="78"/>
      <c r="L33" s="78"/>
      <c r="N33" s="63" t="s">
        <v>61</v>
      </c>
      <c r="O33" s="65"/>
      <c r="T33">
        <v>785.51</v>
      </c>
    </row>
    <row r="34" spans="2:20" ht="19" x14ac:dyDescent="0.25">
      <c r="B34" s="31">
        <v>45802</v>
      </c>
      <c r="C34" s="1" t="s">
        <v>215</v>
      </c>
      <c r="D34" s="1"/>
      <c r="E34" s="1" t="s">
        <v>437</v>
      </c>
      <c r="F34" s="1" t="s">
        <v>79</v>
      </c>
      <c r="G34" s="1">
        <v>800</v>
      </c>
      <c r="H34" s="1"/>
      <c r="I34" s="70"/>
      <c r="J34" s="71"/>
      <c r="K34" s="71"/>
      <c r="L34" s="72"/>
      <c r="N34" s="6" t="s">
        <v>67</v>
      </c>
      <c r="O34" s="6" t="s">
        <v>53</v>
      </c>
      <c r="T34">
        <v>1027.2</v>
      </c>
    </row>
    <row r="35" spans="2:20" ht="19" x14ac:dyDescent="0.25">
      <c r="B35" s="31">
        <v>45802</v>
      </c>
      <c r="C35" s="1" t="s">
        <v>215</v>
      </c>
      <c r="D35" s="1"/>
      <c r="E35" s="1" t="s">
        <v>438</v>
      </c>
      <c r="F35" s="1" t="s">
        <v>79</v>
      </c>
      <c r="G35">
        <v>1300</v>
      </c>
      <c r="H35" s="1"/>
      <c r="I35" s="70"/>
      <c r="J35" s="71"/>
      <c r="K35" s="71"/>
      <c r="L35" s="72"/>
      <c r="N35" s="5">
        <f>G9+O7+P18+P25+H57+R30+H112</f>
        <v>187497.72</v>
      </c>
      <c r="O35" s="5">
        <f>G9+O7+P18+P25+H57+H112+R30</f>
        <v>187497.72</v>
      </c>
      <c r="T35">
        <v>404.24</v>
      </c>
    </row>
    <row r="36" spans="2:20" x14ac:dyDescent="0.2">
      <c r="B36" s="31">
        <v>45803</v>
      </c>
      <c r="C36" s="1" t="s">
        <v>226</v>
      </c>
      <c r="D36" s="1" t="s">
        <v>279</v>
      </c>
      <c r="E36" s="1" t="s">
        <v>280</v>
      </c>
      <c r="F36" s="1" t="s">
        <v>79</v>
      </c>
      <c r="G36" s="1">
        <v>0</v>
      </c>
      <c r="H36" s="1"/>
      <c r="I36" s="78"/>
      <c r="J36" s="78"/>
      <c r="K36" s="78"/>
      <c r="L36" s="78"/>
      <c r="T36">
        <v>259.82</v>
      </c>
    </row>
    <row r="37" spans="2:20" x14ac:dyDescent="0.2">
      <c r="B37" s="31">
        <v>45803</v>
      </c>
      <c r="C37" s="1" t="s">
        <v>226</v>
      </c>
      <c r="D37" s="1" t="s">
        <v>278</v>
      </c>
      <c r="E37" s="1" t="s">
        <v>281</v>
      </c>
      <c r="F37" s="1" t="s">
        <v>79</v>
      </c>
      <c r="G37" s="1">
        <v>500</v>
      </c>
      <c r="H37" s="1"/>
      <c r="I37" s="78"/>
      <c r="J37" s="78"/>
      <c r="K37" s="78"/>
      <c r="L37" s="78"/>
      <c r="T37">
        <v>797.59</v>
      </c>
    </row>
    <row r="38" spans="2:20" x14ac:dyDescent="0.2">
      <c r="B38" s="31">
        <v>45803</v>
      </c>
      <c r="C38" s="1" t="s">
        <v>216</v>
      </c>
      <c r="D38" s="1"/>
      <c r="E38" s="1" t="s">
        <v>346</v>
      </c>
      <c r="F38" s="1" t="s">
        <v>330</v>
      </c>
      <c r="G38" s="1">
        <v>500</v>
      </c>
      <c r="H38" s="1"/>
      <c r="I38" s="78"/>
      <c r="J38" s="78"/>
      <c r="K38" s="78"/>
      <c r="L38" s="78"/>
      <c r="T38">
        <v>1027.2</v>
      </c>
    </row>
    <row r="39" spans="2:20" x14ac:dyDescent="0.2">
      <c r="B39" s="31">
        <v>45804</v>
      </c>
      <c r="C39" s="1" t="s">
        <v>216</v>
      </c>
      <c r="D39" s="1" t="s">
        <v>290</v>
      </c>
      <c r="E39" s="1" t="s">
        <v>291</v>
      </c>
      <c r="F39" s="1" t="s">
        <v>288</v>
      </c>
      <c r="G39" s="1">
        <v>500</v>
      </c>
      <c r="H39" s="1"/>
      <c r="I39" s="78"/>
      <c r="J39" s="78"/>
      <c r="K39" s="78"/>
      <c r="L39" s="78"/>
      <c r="T39">
        <v>483.39</v>
      </c>
    </row>
    <row r="40" spans="2:20" x14ac:dyDescent="0.2">
      <c r="B40" s="31">
        <v>45804</v>
      </c>
      <c r="C40" s="1" t="s">
        <v>216</v>
      </c>
      <c r="D40" s="1" t="s">
        <v>286</v>
      </c>
      <c r="E40" s="1" t="s">
        <v>287</v>
      </c>
      <c r="F40" s="1" t="s">
        <v>288</v>
      </c>
      <c r="G40" s="1">
        <v>700</v>
      </c>
      <c r="H40" s="1"/>
      <c r="I40" s="78" t="s">
        <v>289</v>
      </c>
      <c r="J40" s="78"/>
      <c r="K40" s="78"/>
      <c r="L40" s="78"/>
      <c r="T40">
        <v>71.3</v>
      </c>
    </row>
    <row r="41" spans="2:20" x14ac:dyDescent="0.2">
      <c r="B41" s="31">
        <v>45805</v>
      </c>
      <c r="C41" s="1" t="s">
        <v>203</v>
      </c>
      <c r="D41" s="1" t="s">
        <v>278</v>
      </c>
      <c r="E41" s="1" t="s">
        <v>88</v>
      </c>
      <c r="F41" s="1" t="s">
        <v>87</v>
      </c>
      <c r="G41" s="40">
        <v>1050</v>
      </c>
      <c r="H41" s="1">
        <v>623.46</v>
      </c>
      <c r="I41" s="78" t="s">
        <v>309</v>
      </c>
      <c r="J41" s="78"/>
      <c r="K41" s="78"/>
      <c r="L41" s="78"/>
      <c r="T41">
        <v>744.74</v>
      </c>
    </row>
    <row r="42" spans="2:20" x14ac:dyDescent="0.2">
      <c r="B42" s="31">
        <v>45805</v>
      </c>
      <c r="C42" s="1" t="s">
        <v>203</v>
      </c>
      <c r="D42" s="1"/>
      <c r="E42" s="1" t="s">
        <v>348</v>
      </c>
      <c r="F42" s="1" t="s">
        <v>90</v>
      </c>
      <c r="G42" s="1">
        <v>1700</v>
      </c>
      <c r="H42" s="1"/>
      <c r="I42" s="78"/>
      <c r="J42" s="78"/>
      <c r="K42" s="78"/>
      <c r="L42" s="78"/>
      <c r="T42">
        <v>472.77</v>
      </c>
    </row>
    <row r="43" spans="2:20" x14ac:dyDescent="0.2">
      <c r="B43" s="31">
        <v>45806</v>
      </c>
      <c r="C43" s="1" t="s">
        <v>204</v>
      </c>
      <c r="D43" s="1" t="s">
        <v>350</v>
      </c>
      <c r="E43" s="1" t="s">
        <v>349</v>
      </c>
      <c r="F43" s="1" t="s">
        <v>96</v>
      </c>
      <c r="G43" s="1">
        <v>0</v>
      </c>
      <c r="H43" s="1"/>
      <c r="I43" s="78"/>
      <c r="J43" s="78"/>
      <c r="K43" s="78"/>
      <c r="L43" s="78"/>
      <c r="T43">
        <v>1192.3599999999999</v>
      </c>
    </row>
    <row r="44" spans="2:20" x14ac:dyDescent="0.2">
      <c r="B44" s="31">
        <v>45806</v>
      </c>
      <c r="C44" s="1" t="s">
        <v>204</v>
      </c>
      <c r="D44" s="1" t="s">
        <v>299</v>
      </c>
      <c r="E44" s="1" t="s">
        <v>300</v>
      </c>
      <c r="F44" s="1" t="s">
        <v>96</v>
      </c>
      <c r="G44" s="1">
        <v>500</v>
      </c>
      <c r="H44" s="1"/>
      <c r="I44" s="78" t="s">
        <v>301</v>
      </c>
      <c r="J44" s="78"/>
      <c r="K44" s="78"/>
      <c r="L44" s="78"/>
      <c r="T44">
        <v>327.9</v>
      </c>
    </row>
    <row r="45" spans="2:20" x14ac:dyDescent="0.2">
      <c r="B45" s="31">
        <v>45806</v>
      </c>
      <c r="C45" s="1" t="s">
        <v>204</v>
      </c>
      <c r="D45" s="1" t="s">
        <v>210</v>
      </c>
      <c r="E45" s="1" t="s">
        <v>303</v>
      </c>
      <c r="F45" s="1" t="s">
        <v>96</v>
      </c>
      <c r="G45" s="1">
        <v>2000</v>
      </c>
      <c r="H45" s="1"/>
      <c r="I45" s="78" t="s">
        <v>304</v>
      </c>
      <c r="J45" s="78"/>
      <c r="K45" s="78"/>
      <c r="L45" s="78"/>
      <c r="T45">
        <v>1475.55</v>
      </c>
    </row>
    <row r="46" spans="2:20" x14ac:dyDescent="0.2">
      <c r="B46" s="31">
        <v>45807</v>
      </c>
      <c r="C46" s="1" t="s">
        <v>208</v>
      </c>
      <c r="D46" s="1" t="s">
        <v>305</v>
      </c>
      <c r="E46" s="1" t="s">
        <v>97</v>
      </c>
      <c r="F46" s="1" t="s">
        <v>95</v>
      </c>
      <c r="G46" s="40">
        <v>200</v>
      </c>
      <c r="H46" s="1">
        <v>117.69</v>
      </c>
      <c r="I46" s="78"/>
      <c r="J46" s="78"/>
      <c r="K46" s="78"/>
      <c r="L46" s="78"/>
      <c r="T46">
        <v>807.23</v>
      </c>
    </row>
    <row r="47" spans="2:20" x14ac:dyDescent="0.2">
      <c r="B47" s="31">
        <v>45808</v>
      </c>
      <c r="C47" s="1" t="s">
        <v>213</v>
      </c>
      <c r="D47" s="1" t="s">
        <v>282</v>
      </c>
      <c r="E47" s="1" t="s">
        <v>283</v>
      </c>
      <c r="F47" s="1" t="s">
        <v>85</v>
      </c>
      <c r="G47" s="1">
        <v>800</v>
      </c>
      <c r="H47" s="1"/>
      <c r="I47" s="78"/>
      <c r="J47" s="78"/>
      <c r="K47" s="78"/>
      <c r="L47" s="78"/>
      <c r="T47">
        <v>821.53</v>
      </c>
    </row>
    <row r="48" spans="2:20" x14ac:dyDescent="0.2">
      <c r="B48" s="31">
        <v>45808</v>
      </c>
      <c r="C48" s="1" t="s">
        <v>213</v>
      </c>
      <c r="D48" s="1" t="s">
        <v>284</v>
      </c>
      <c r="E48" s="1" t="s">
        <v>285</v>
      </c>
      <c r="F48" s="1" t="s">
        <v>85</v>
      </c>
      <c r="G48" s="1">
        <v>700</v>
      </c>
      <c r="H48" s="1"/>
      <c r="I48" s="78"/>
      <c r="J48" s="78"/>
      <c r="K48" s="78"/>
      <c r="L48" s="78"/>
      <c r="T48">
        <v>537.64</v>
      </c>
    </row>
    <row r="49" spans="2:21" x14ac:dyDescent="0.2">
      <c r="B49" s="31">
        <v>45808</v>
      </c>
      <c r="C49" s="1" t="s">
        <v>213</v>
      </c>
      <c r="D49" s="1" t="s">
        <v>206</v>
      </c>
      <c r="E49" s="1" t="s">
        <v>296</v>
      </c>
      <c r="F49" s="1" t="s">
        <v>78</v>
      </c>
      <c r="G49" s="1">
        <v>0</v>
      </c>
      <c r="H49" s="1"/>
      <c r="I49" s="78" t="s">
        <v>298</v>
      </c>
      <c r="J49" s="78"/>
      <c r="K49" s="78"/>
      <c r="L49" s="78"/>
      <c r="T49">
        <v>3982.12</v>
      </c>
      <c r="U49" t="s">
        <v>447</v>
      </c>
    </row>
    <row r="50" spans="2:21" x14ac:dyDescent="0.2">
      <c r="B50" s="31">
        <v>45808</v>
      </c>
      <c r="C50" s="1" t="s">
        <v>213</v>
      </c>
      <c r="D50" s="1"/>
      <c r="E50" s="1" t="s">
        <v>351</v>
      </c>
      <c r="F50" s="1" t="s">
        <v>78</v>
      </c>
      <c r="G50" s="1">
        <v>0</v>
      </c>
      <c r="H50" s="1"/>
      <c r="I50" s="78" t="s">
        <v>298</v>
      </c>
      <c r="J50" s="78"/>
      <c r="K50" s="78"/>
      <c r="L50" s="78"/>
      <c r="T50">
        <v>649.95000000000005</v>
      </c>
    </row>
    <row r="51" spans="2:21" x14ac:dyDescent="0.2">
      <c r="B51" s="31">
        <v>45808</v>
      </c>
      <c r="C51" s="1" t="s">
        <v>213</v>
      </c>
      <c r="D51" s="1" t="s">
        <v>221</v>
      </c>
      <c r="E51" s="1" t="s">
        <v>294</v>
      </c>
      <c r="F51" s="1" t="s">
        <v>78</v>
      </c>
      <c r="G51" s="1">
        <v>900</v>
      </c>
      <c r="H51" s="1"/>
      <c r="I51" s="78"/>
      <c r="J51" s="78"/>
      <c r="K51" s="78"/>
      <c r="L51" s="78"/>
      <c r="T51">
        <v>896.07</v>
      </c>
    </row>
    <row r="52" spans="2:21" x14ac:dyDescent="0.2">
      <c r="B52" s="31"/>
      <c r="C52" s="1"/>
      <c r="D52" s="1"/>
      <c r="E52" s="1"/>
      <c r="F52" s="1"/>
      <c r="G52" s="1"/>
      <c r="H52" s="1"/>
      <c r="I52" s="78"/>
      <c r="J52" s="78"/>
      <c r="K52" s="78"/>
      <c r="L52" s="78"/>
    </row>
    <row r="53" spans="2:21" x14ac:dyDescent="0.2">
      <c r="B53" s="31">
        <v>45809</v>
      </c>
      <c r="C53" s="1" t="s">
        <v>215</v>
      </c>
      <c r="D53" s="1" t="s">
        <v>292</v>
      </c>
      <c r="E53" s="1" t="s">
        <v>293</v>
      </c>
      <c r="F53" s="1" t="s">
        <v>78</v>
      </c>
      <c r="G53" s="1">
        <v>0</v>
      </c>
      <c r="H53" s="1"/>
      <c r="I53" s="78" t="s">
        <v>298</v>
      </c>
      <c r="J53" s="78"/>
      <c r="K53" s="78"/>
      <c r="L53" s="78"/>
    </row>
    <row r="54" spans="2:21" x14ac:dyDescent="0.2">
      <c r="B54" s="31">
        <v>45809</v>
      </c>
      <c r="C54" s="1" t="s">
        <v>215</v>
      </c>
      <c r="D54" s="1" t="s">
        <v>352</v>
      </c>
      <c r="E54" s="1" t="s">
        <v>353</v>
      </c>
      <c r="F54" s="1" t="s">
        <v>78</v>
      </c>
      <c r="G54" s="1">
        <v>0</v>
      </c>
      <c r="H54" s="1"/>
      <c r="I54" s="78" t="s">
        <v>298</v>
      </c>
      <c r="J54" s="78"/>
      <c r="K54" s="78"/>
      <c r="L54" s="78"/>
    </row>
    <row r="55" spans="2:21" x14ac:dyDescent="0.2">
      <c r="B55" s="31">
        <v>45809</v>
      </c>
      <c r="C55" s="1" t="s">
        <v>215</v>
      </c>
      <c r="D55" s="1" t="s">
        <v>295</v>
      </c>
      <c r="E55" s="1" t="s">
        <v>86</v>
      </c>
      <c r="F55" s="1" t="s">
        <v>78</v>
      </c>
      <c r="G55" s="1">
        <v>0</v>
      </c>
      <c r="H55" s="1"/>
      <c r="I55" s="78" t="s">
        <v>298</v>
      </c>
      <c r="J55" s="78"/>
      <c r="K55" s="78"/>
      <c r="L55" s="78"/>
    </row>
    <row r="56" spans="2:21" ht="19" x14ac:dyDescent="0.25">
      <c r="B56" s="13"/>
      <c r="C56" s="13"/>
      <c r="D56" s="1"/>
      <c r="E56" s="3"/>
      <c r="F56" s="3"/>
      <c r="G56" s="4"/>
      <c r="H56" s="4"/>
      <c r="I56" s="67"/>
      <c r="J56" s="68"/>
      <c r="K56" s="68"/>
      <c r="L56" s="69"/>
    </row>
    <row r="57" spans="2:21" ht="19" x14ac:dyDescent="0.25">
      <c r="B57" s="13"/>
      <c r="C57" s="13"/>
      <c r="D57" s="4"/>
      <c r="E57" s="3"/>
      <c r="F57" s="3"/>
      <c r="G57" s="4">
        <f>SUM(G14:G56)</f>
        <v>34450</v>
      </c>
      <c r="H57" s="5">
        <f>SUM(H14:H55)</f>
        <v>11150.460000000001</v>
      </c>
      <c r="I57" s="59"/>
      <c r="J57" s="59"/>
      <c r="K57" s="59"/>
      <c r="L57" s="59"/>
    </row>
    <row r="58" spans="2:21" x14ac:dyDescent="0.2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2:21" x14ac:dyDescent="0.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21" ht="19" x14ac:dyDescent="0.25">
      <c r="B60" s="63" t="s">
        <v>33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</row>
    <row r="61" spans="2:21" ht="19" x14ac:dyDescent="0.25">
      <c r="B61" s="6" t="s">
        <v>20</v>
      </c>
      <c r="C61" s="6" t="s">
        <v>202</v>
      </c>
      <c r="D61" s="6" t="s">
        <v>69</v>
      </c>
      <c r="E61" s="6" t="s">
        <v>70</v>
      </c>
      <c r="F61" s="6" t="s">
        <v>201</v>
      </c>
      <c r="G61" s="6" t="s">
        <v>252</v>
      </c>
      <c r="H61" s="6" t="s">
        <v>53</v>
      </c>
      <c r="I61" s="6" t="s">
        <v>200</v>
      </c>
      <c r="J61" s="88" t="s">
        <v>7</v>
      </c>
      <c r="K61" s="89"/>
      <c r="L61" s="89"/>
    </row>
    <row r="62" spans="2:21" x14ac:dyDescent="0.2">
      <c r="B62" s="31">
        <v>45793</v>
      </c>
      <c r="C62" s="1" t="s">
        <v>208</v>
      </c>
      <c r="D62" s="1" t="s">
        <v>311</v>
      </c>
      <c r="E62" s="1" t="s">
        <v>254</v>
      </c>
      <c r="F62" s="1" t="s">
        <v>225</v>
      </c>
      <c r="G62" s="1">
        <v>610</v>
      </c>
      <c r="H62" s="1"/>
      <c r="I62" s="1"/>
      <c r="J62" s="78" t="s">
        <v>312</v>
      </c>
      <c r="K62" s="78"/>
      <c r="L62" s="78"/>
    </row>
    <row r="63" spans="2:21" x14ac:dyDescent="0.2">
      <c r="B63" s="31">
        <v>45794</v>
      </c>
      <c r="C63" s="1" t="s">
        <v>213</v>
      </c>
      <c r="D63" s="1" t="s">
        <v>254</v>
      </c>
      <c r="E63" s="1" t="s">
        <v>313</v>
      </c>
      <c r="F63" s="1" t="s">
        <v>314</v>
      </c>
      <c r="G63" s="1">
        <v>180</v>
      </c>
      <c r="H63" s="1"/>
      <c r="I63" s="1"/>
      <c r="J63" s="78"/>
      <c r="K63" s="78"/>
      <c r="L63" s="78"/>
    </row>
    <row r="64" spans="2:21" x14ac:dyDescent="0.2">
      <c r="B64" s="31">
        <v>45794</v>
      </c>
      <c r="C64" s="1" t="s">
        <v>213</v>
      </c>
      <c r="D64" s="1" t="s">
        <v>313</v>
      </c>
      <c r="E64" s="1" t="s">
        <v>320</v>
      </c>
      <c r="F64" s="1" t="s">
        <v>314</v>
      </c>
      <c r="G64" s="1">
        <v>180</v>
      </c>
      <c r="H64" s="1"/>
      <c r="I64" s="1"/>
      <c r="J64" s="78"/>
      <c r="K64" s="78"/>
      <c r="L64" s="78"/>
    </row>
    <row r="65" spans="2:12" x14ac:dyDescent="0.2">
      <c r="B65" s="31">
        <v>45795</v>
      </c>
      <c r="C65" s="1" t="s">
        <v>216</v>
      </c>
      <c r="D65" s="1" t="s">
        <v>254</v>
      </c>
      <c r="E65" s="1" t="s">
        <v>268</v>
      </c>
      <c r="F65" s="1" t="s">
        <v>314</v>
      </c>
      <c r="G65" s="1">
        <v>390</v>
      </c>
      <c r="H65" s="1"/>
      <c r="I65" s="1"/>
      <c r="J65" s="78"/>
      <c r="K65" s="78"/>
      <c r="L65" s="78"/>
    </row>
    <row r="66" spans="2:12" x14ac:dyDescent="0.2">
      <c r="B66" s="31">
        <v>45795</v>
      </c>
      <c r="C66" s="1" t="s">
        <v>216</v>
      </c>
      <c r="D66" s="1" t="s">
        <v>268</v>
      </c>
      <c r="E66" s="1" t="s">
        <v>254</v>
      </c>
      <c r="F66" s="1" t="s">
        <v>314</v>
      </c>
      <c r="G66" s="1">
        <v>390</v>
      </c>
      <c r="H66" s="1"/>
      <c r="I66" s="1"/>
      <c r="J66" s="78"/>
      <c r="K66" s="78"/>
      <c r="L66" s="78"/>
    </row>
    <row r="67" spans="2:12" x14ac:dyDescent="0.2">
      <c r="B67" s="31">
        <v>45796</v>
      </c>
      <c r="C67" s="1" t="s">
        <v>226</v>
      </c>
      <c r="D67" s="1" t="s">
        <v>254</v>
      </c>
      <c r="E67" s="1" t="s">
        <v>318</v>
      </c>
      <c r="F67" s="1"/>
      <c r="G67" s="40">
        <v>1650</v>
      </c>
      <c r="H67" s="1">
        <v>993.13</v>
      </c>
      <c r="I67" s="1"/>
      <c r="J67" s="78" t="s">
        <v>319</v>
      </c>
      <c r="K67" s="78"/>
      <c r="L67" s="78"/>
    </row>
    <row r="68" spans="2:12" x14ac:dyDescent="0.2">
      <c r="B68" s="31">
        <v>45796</v>
      </c>
      <c r="C68" s="1" t="s">
        <v>226</v>
      </c>
      <c r="D68" s="1" t="s">
        <v>318</v>
      </c>
      <c r="E68" s="1" t="s">
        <v>254</v>
      </c>
      <c r="F68" s="1"/>
      <c r="G68" s="40">
        <v>1650</v>
      </c>
      <c r="H68" s="1">
        <v>993.13</v>
      </c>
      <c r="I68" s="1"/>
      <c r="J68" s="78" t="s">
        <v>319</v>
      </c>
      <c r="K68" s="78"/>
      <c r="L68" s="78"/>
    </row>
    <row r="69" spans="2:12" x14ac:dyDescent="0.2">
      <c r="B69" s="31">
        <v>45797</v>
      </c>
      <c r="C69" s="1" t="s">
        <v>215</v>
      </c>
      <c r="D69" s="1" t="s">
        <v>254</v>
      </c>
      <c r="E69" s="1" t="s">
        <v>315</v>
      </c>
      <c r="F69" s="1"/>
      <c r="G69" s="1">
        <v>210</v>
      </c>
      <c r="H69" s="1"/>
      <c r="I69" s="1"/>
      <c r="J69" s="78"/>
      <c r="K69" s="78"/>
      <c r="L69" s="78"/>
    </row>
    <row r="70" spans="2:12" x14ac:dyDescent="0.2">
      <c r="B70" s="31">
        <v>45797</v>
      </c>
      <c r="C70" s="1" t="s">
        <v>215</v>
      </c>
      <c r="D70" s="1" t="s">
        <v>315</v>
      </c>
      <c r="E70" s="1" t="s">
        <v>316</v>
      </c>
      <c r="F70" s="1"/>
      <c r="G70" s="1">
        <v>180</v>
      </c>
      <c r="H70" s="1"/>
      <c r="I70" s="1"/>
      <c r="J70" s="78"/>
      <c r="K70" s="78"/>
      <c r="L70" s="78"/>
    </row>
    <row r="71" spans="2:12" x14ac:dyDescent="0.2">
      <c r="B71" s="35">
        <v>45797</v>
      </c>
      <c r="C71" s="1" t="s">
        <v>215</v>
      </c>
      <c r="D71" s="1" t="s">
        <v>317</v>
      </c>
      <c r="E71" s="1" t="s">
        <v>254</v>
      </c>
      <c r="F71" s="1"/>
      <c r="G71" s="1">
        <v>260</v>
      </c>
      <c r="H71" s="1"/>
      <c r="I71" s="1"/>
      <c r="J71" s="78"/>
      <c r="K71" s="78"/>
      <c r="L71" s="78"/>
    </row>
    <row r="72" spans="2:12" x14ac:dyDescent="0.2">
      <c r="B72" s="31">
        <v>45798</v>
      </c>
      <c r="C72" s="1" t="s">
        <v>203</v>
      </c>
      <c r="D72" s="1" t="s">
        <v>320</v>
      </c>
      <c r="E72" s="1" t="s">
        <v>321</v>
      </c>
      <c r="F72" s="1"/>
      <c r="G72" s="1">
        <v>210</v>
      </c>
      <c r="H72" s="1"/>
      <c r="I72" s="1"/>
      <c r="J72" s="78"/>
      <c r="K72" s="78"/>
      <c r="L72" s="78"/>
    </row>
    <row r="73" spans="2:12" x14ac:dyDescent="0.2">
      <c r="B73" s="31">
        <v>45798</v>
      </c>
      <c r="C73" s="1" t="s">
        <v>203</v>
      </c>
      <c r="D73" s="1" t="s">
        <v>431</v>
      </c>
      <c r="E73" s="1" t="s">
        <v>432</v>
      </c>
      <c r="F73" s="1"/>
      <c r="G73" s="1">
        <v>180</v>
      </c>
      <c r="H73" s="1"/>
      <c r="I73" s="1"/>
      <c r="J73" s="78"/>
      <c r="K73" s="78"/>
      <c r="L73" s="78"/>
    </row>
    <row r="74" spans="2:12" x14ac:dyDescent="0.2">
      <c r="B74" s="31">
        <v>45799</v>
      </c>
      <c r="C74" s="1" t="s">
        <v>204</v>
      </c>
      <c r="D74" s="1" t="s">
        <v>320</v>
      </c>
      <c r="E74" s="1" t="s">
        <v>322</v>
      </c>
      <c r="F74" s="1"/>
      <c r="G74" s="1">
        <v>420</v>
      </c>
      <c r="H74" s="1"/>
      <c r="I74" s="1"/>
      <c r="J74" s="78"/>
      <c r="K74" s="78"/>
      <c r="L74" s="78"/>
    </row>
    <row r="75" spans="2:12" x14ac:dyDescent="0.2">
      <c r="B75" s="31">
        <v>45799</v>
      </c>
      <c r="C75" s="1" t="s">
        <v>204</v>
      </c>
      <c r="D75" s="1"/>
      <c r="E75" s="1"/>
      <c r="F75" s="1"/>
      <c r="G75" s="1"/>
      <c r="H75" s="1"/>
      <c r="I75" s="1"/>
      <c r="J75" s="78"/>
      <c r="K75" s="78"/>
      <c r="L75" s="78"/>
    </row>
    <row r="76" spans="2:12" x14ac:dyDescent="0.2">
      <c r="B76" s="31">
        <v>45800</v>
      </c>
      <c r="C76" s="1" t="s">
        <v>208</v>
      </c>
      <c r="D76" s="1" t="s">
        <v>254</v>
      </c>
      <c r="E76" s="1" t="s">
        <v>268</v>
      </c>
      <c r="F76" s="1"/>
      <c r="G76" s="1">
        <v>390</v>
      </c>
      <c r="H76" s="1"/>
      <c r="I76" s="1"/>
      <c r="J76" s="78"/>
      <c r="K76" s="78"/>
      <c r="L76" s="78"/>
    </row>
    <row r="77" spans="2:12" x14ac:dyDescent="0.2">
      <c r="B77" s="31">
        <v>45800</v>
      </c>
      <c r="C77" s="1" t="s">
        <v>208</v>
      </c>
      <c r="D77" s="1" t="s">
        <v>268</v>
      </c>
      <c r="E77" s="1" t="s">
        <v>267</v>
      </c>
      <c r="F77" s="1"/>
      <c r="G77" s="1">
        <v>430</v>
      </c>
      <c r="H77" s="1"/>
      <c r="I77" s="1"/>
      <c r="J77" s="78"/>
      <c r="K77" s="78"/>
      <c r="L77" s="78"/>
    </row>
    <row r="78" spans="2:12" x14ac:dyDescent="0.2">
      <c r="B78" s="31">
        <v>45800</v>
      </c>
      <c r="C78" s="1" t="s">
        <v>208</v>
      </c>
      <c r="D78" s="1"/>
      <c r="E78" s="1"/>
      <c r="F78" s="1"/>
      <c r="G78" s="1">
        <v>490</v>
      </c>
      <c r="H78" s="1"/>
      <c r="I78" s="1"/>
      <c r="J78" s="78" t="s">
        <v>223</v>
      </c>
      <c r="K78" s="78"/>
      <c r="L78" s="78"/>
    </row>
    <row r="79" spans="2:12" x14ac:dyDescent="0.2">
      <c r="B79" s="35">
        <v>45800</v>
      </c>
      <c r="C79" s="36" t="s">
        <v>208</v>
      </c>
      <c r="D79" s="1" t="s">
        <v>267</v>
      </c>
      <c r="E79" s="1" t="s">
        <v>323</v>
      </c>
      <c r="F79" s="1"/>
      <c r="G79" s="1">
        <v>930</v>
      </c>
      <c r="H79" s="1"/>
      <c r="I79" s="1"/>
      <c r="J79" s="78"/>
      <c r="K79" s="78"/>
      <c r="L79" s="78"/>
    </row>
    <row r="80" spans="2:12" x14ac:dyDescent="0.2">
      <c r="B80" s="35">
        <v>45800</v>
      </c>
      <c r="C80" s="36" t="s">
        <v>208</v>
      </c>
      <c r="D80" s="1" t="s">
        <v>323</v>
      </c>
      <c r="E80" s="1" t="s">
        <v>320</v>
      </c>
      <c r="F80" s="1"/>
      <c r="G80" s="1">
        <v>700</v>
      </c>
      <c r="H80" s="1"/>
      <c r="I80" s="1"/>
      <c r="J80" s="78"/>
      <c r="K80" s="78"/>
      <c r="L80" s="78"/>
    </row>
    <row r="81" spans="2:12" x14ac:dyDescent="0.2">
      <c r="B81" s="35">
        <v>45801</v>
      </c>
      <c r="C81" s="36" t="s">
        <v>213</v>
      </c>
      <c r="D81" s="1" t="s">
        <v>320</v>
      </c>
      <c r="E81" s="1" t="s">
        <v>77</v>
      </c>
      <c r="F81" s="1"/>
      <c r="G81" s="1">
        <v>180</v>
      </c>
      <c r="H81" s="1"/>
      <c r="I81" s="1"/>
      <c r="J81" s="78"/>
      <c r="K81" s="78"/>
      <c r="L81" s="78"/>
    </row>
    <row r="82" spans="2:12" x14ac:dyDescent="0.2">
      <c r="B82" s="31">
        <v>45801</v>
      </c>
      <c r="C82" s="1" t="s">
        <v>213</v>
      </c>
      <c r="D82" s="1" t="s">
        <v>77</v>
      </c>
      <c r="E82" s="1" t="s">
        <v>79</v>
      </c>
      <c r="F82" s="1"/>
      <c r="G82" s="40">
        <v>11940</v>
      </c>
      <c r="H82" s="1">
        <v>7223</v>
      </c>
      <c r="I82" s="1"/>
      <c r="J82" s="78"/>
      <c r="K82" s="78"/>
      <c r="L82" s="78"/>
    </row>
    <row r="83" spans="2:12" x14ac:dyDescent="0.2">
      <c r="B83" s="31">
        <v>45801</v>
      </c>
      <c r="C83" s="1" t="s">
        <v>213</v>
      </c>
      <c r="D83" s="1" t="s">
        <v>326</v>
      </c>
      <c r="E83" s="1" t="s">
        <v>433</v>
      </c>
      <c r="F83" s="1"/>
      <c r="G83" s="1">
        <v>180</v>
      </c>
      <c r="H83" s="1"/>
      <c r="I83" s="1"/>
      <c r="J83" s="78"/>
      <c r="K83" s="78"/>
      <c r="L83" s="78"/>
    </row>
    <row r="84" spans="2:12" x14ac:dyDescent="0.2">
      <c r="B84" s="31">
        <v>45801</v>
      </c>
      <c r="C84" s="1" t="s">
        <v>213</v>
      </c>
      <c r="D84" s="1" t="s">
        <v>433</v>
      </c>
      <c r="E84" s="1" t="s">
        <v>330</v>
      </c>
      <c r="F84" s="1"/>
      <c r="G84" s="1">
        <v>0</v>
      </c>
      <c r="H84" s="1"/>
      <c r="I84" s="1"/>
      <c r="J84" s="78" t="s">
        <v>434</v>
      </c>
      <c r="K84" s="78"/>
      <c r="L84" s="78"/>
    </row>
    <row r="85" spans="2:12" x14ac:dyDescent="0.2">
      <c r="B85" s="31">
        <v>45801</v>
      </c>
      <c r="C85" s="1" t="s">
        <v>213</v>
      </c>
      <c r="D85" s="1" t="s">
        <v>330</v>
      </c>
      <c r="E85" s="1" t="s">
        <v>433</v>
      </c>
      <c r="F85" s="1"/>
      <c r="G85" s="1">
        <v>0</v>
      </c>
      <c r="H85" s="1"/>
      <c r="I85" s="1"/>
      <c r="J85" s="78"/>
      <c r="K85" s="78"/>
      <c r="L85" s="78"/>
    </row>
    <row r="86" spans="2:12" x14ac:dyDescent="0.2">
      <c r="B86" s="31">
        <v>45801</v>
      </c>
      <c r="C86" s="1" t="s">
        <v>213</v>
      </c>
      <c r="D86" s="1" t="s">
        <v>433</v>
      </c>
      <c r="E86" s="1" t="s">
        <v>435</v>
      </c>
      <c r="F86" s="1"/>
      <c r="G86" s="1">
        <v>230</v>
      </c>
      <c r="H86" s="1"/>
      <c r="I86" s="1"/>
      <c r="J86" s="78"/>
      <c r="K86" s="78"/>
      <c r="L86" s="78"/>
    </row>
    <row r="87" spans="2:12" x14ac:dyDescent="0.2">
      <c r="B87" s="31">
        <v>45802</v>
      </c>
      <c r="C87" s="1" t="s">
        <v>215</v>
      </c>
      <c r="D87" s="1" t="s">
        <v>79</v>
      </c>
      <c r="E87" s="1" t="s">
        <v>270</v>
      </c>
      <c r="F87" s="1"/>
      <c r="G87" s="1">
        <v>240</v>
      </c>
      <c r="H87" s="1"/>
      <c r="I87" s="1"/>
      <c r="J87" s="78"/>
      <c r="K87" s="78"/>
      <c r="L87" s="78"/>
    </row>
    <row r="88" spans="2:12" x14ac:dyDescent="0.2">
      <c r="B88" s="31">
        <v>45802</v>
      </c>
      <c r="C88" s="1" t="s">
        <v>215</v>
      </c>
      <c r="D88" s="1" t="s">
        <v>325</v>
      </c>
      <c r="E88" s="1" t="s">
        <v>436</v>
      </c>
      <c r="F88" s="1" t="s">
        <v>195</v>
      </c>
      <c r="G88" s="1">
        <v>230</v>
      </c>
      <c r="H88" s="1"/>
      <c r="I88" s="1"/>
      <c r="J88" s="78"/>
      <c r="K88" s="78"/>
      <c r="L88" s="78"/>
    </row>
    <row r="89" spans="2:12" x14ac:dyDescent="0.2">
      <c r="B89" s="31">
        <v>45802</v>
      </c>
      <c r="C89" s="1" t="s">
        <v>215</v>
      </c>
      <c r="D89" s="1" t="s">
        <v>439</v>
      </c>
      <c r="E89" s="1" t="s">
        <v>440</v>
      </c>
      <c r="F89" s="1" t="s">
        <v>195</v>
      </c>
      <c r="G89" s="1">
        <v>230</v>
      </c>
      <c r="H89" s="1"/>
      <c r="I89" s="1"/>
      <c r="J89" s="78"/>
      <c r="K89" s="78"/>
      <c r="L89" s="78"/>
    </row>
    <row r="90" spans="2:12" x14ac:dyDescent="0.2">
      <c r="B90" s="31">
        <v>45803</v>
      </c>
      <c r="C90" s="1" t="s">
        <v>226</v>
      </c>
      <c r="D90" s="1" t="s">
        <v>326</v>
      </c>
      <c r="E90" s="1" t="s">
        <v>327</v>
      </c>
      <c r="F90" s="1"/>
      <c r="G90" s="1">
        <v>170</v>
      </c>
      <c r="H90" s="1"/>
      <c r="I90" s="1"/>
      <c r="J90" s="78"/>
      <c r="K90" s="78"/>
      <c r="L90" s="78"/>
    </row>
    <row r="91" spans="2:12" x14ac:dyDescent="0.2">
      <c r="B91" s="31">
        <v>45803</v>
      </c>
      <c r="C91" s="1" t="s">
        <v>226</v>
      </c>
      <c r="D91" s="1" t="s">
        <v>328</v>
      </c>
      <c r="E91" s="1" t="s">
        <v>329</v>
      </c>
      <c r="F91" s="1"/>
      <c r="G91" s="1">
        <v>430</v>
      </c>
      <c r="H91" s="1"/>
      <c r="I91" s="1"/>
      <c r="J91" s="78"/>
      <c r="K91" s="78"/>
      <c r="L91" s="78"/>
    </row>
    <row r="92" spans="2:12" x14ac:dyDescent="0.2">
      <c r="B92" s="31">
        <v>45803</v>
      </c>
      <c r="C92" s="1" t="s">
        <v>226</v>
      </c>
      <c r="D92" s="1" t="s">
        <v>329</v>
      </c>
      <c r="E92" s="1" t="s">
        <v>354</v>
      </c>
      <c r="F92" s="1"/>
      <c r="G92" s="1">
        <v>230</v>
      </c>
      <c r="H92" s="1"/>
      <c r="I92" s="1"/>
      <c r="J92" s="78"/>
      <c r="K92" s="78"/>
      <c r="L92" s="78"/>
    </row>
    <row r="93" spans="2:12" x14ac:dyDescent="0.2">
      <c r="B93" s="31">
        <v>45803</v>
      </c>
      <c r="C93" s="1" t="s">
        <v>226</v>
      </c>
      <c r="D93" s="1" t="s">
        <v>354</v>
      </c>
      <c r="E93" s="1" t="s">
        <v>422</v>
      </c>
      <c r="F93" s="1"/>
      <c r="G93" s="1">
        <v>460</v>
      </c>
      <c r="H93" s="1"/>
      <c r="I93" s="1"/>
      <c r="J93" s="78"/>
      <c r="K93" s="78"/>
      <c r="L93" s="78"/>
    </row>
    <row r="94" spans="2:12" x14ac:dyDescent="0.2">
      <c r="B94" s="31">
        <v>45804</v>
      </c>
      <c r="C94" s="1" t="s">
        <v>216</v>
      </c>
      <c r="D94" s="1" t="s">
        <v>79</v>
      </c>
      <c r="E94" s="1" t="s">
        <v>288</v>
      </c>
      <c r="F94" s="1"/>
      <c r="G94" s="1">
        <v>0</v>
      </c>
      <c r="H94" s="1"/>
      <c r="I94" s="1"/>
      <c r="J94" s="78" t="s">
        <v>332</v>
      </c>
      <c r="K94" s="78"/>
      <c r="L94" s="78"/>
    </row>
    <row r="95" spans="2:12" x14ac:dyDescent="0.2">
      <c r="B95" s="31">
        <v>45804</v>
      </c>
      <c r="C95" s="1" t="s">
        <v>216</v>
      </c>
      <c r="D95" s="1" t="s">
        <v>288</v>
      </c>
      <c r="E95" s="1" t="s">
        <v>79</v>
      </c>
      <c r="F95" s="1"/>
      <c r="G95" s="1">
        <v>0</v>
      </c>
      <c r="H95" s="1"/>
      <c r="I95" s="1"/>
      <c r="J95" s="78"/>
      <c r="K95" s="78"/>
      <c r="L95" s="78"/>
    </row>
    <row r="96" spans="2:12" x14ac:dyDescent="0.2">
      <c r="B96" s="31">
        <v>45804</v>
      </c>
      <c r="C96" s="1" t="s">
        <v>216</v>
      </c>
      <c r="D96" s="1" t="s">
        <v>79</v>
      </c>
      <c r="E96" s="1" t="s">
        <v>331</v>
      </c>
      <c r="F96" s="1"/>
      <c r="G96" s="1">
        <v>0</v>
      </c>
      <c r="H96" s="1"/>
      <c r="I96" s="1"/>
      <c r="J96" s="78"/>
      <c r="K96" s="78"/>
      <c r="L96" s="78"/>
    </row>
    <row r="97" spans="2:12" x14ac:dyDescent="0.2">
      <c r="B97" s="31">
        <v>45805</v>
      </c>
      <c r="C97" s="1" t="s">
        <v>203</v>
      </c>
      <c r="D97" s="1" t="s">
        <v>333</v>
      </c>
      <c r="E97" s="1" t="s">
        <v>334</v>
      </c>
      <c r="F97" s="1"/>
      <c r="G97" s="1">
        <v>210</v>
      </c>
      <c r="H97" s="1"/>
      <c r="I97" s="1"/>
      <c r="J97" s="78"/>
      <c r="K97" s="78"/>
      <c r="L97" s="78"/>
    </row>
    <row r="98" spans="2:12" x14ac:dyDescent="0.2">
      <c r="B98" s="31">
        <v>45805</v>
      </c>
      <c r="C98" s="1" t="s">
        <v>203</v>
      </c>
      <c r="D98" s="1" t="s">
        <v>334</v>
      </c>
      <c r="E98" s="1" t="s">
        <v>87</v>
      </c>
      <c r="F98" s="1"/>
      <c r="G98" s="1">
        <v>0</v>
      </c>
      <c r="H98" s="1"/>
      <c r="I98" s="1"/>
      <c r="J98" s="78"/>
      <c r="K98" s="78"/>
      <c r="L98" s="78"/>
    </row>
    <row r="99" spans="2:12" x14ac:dyDescent="0.2">
      <c r="B99" s="31">
        <v>45805</v>
      </c>
      <c r="C99" s="1" t="s">
        <v>203</v>
      </c>
      <c r="D99" s="1" t="s">
        <v>87</v>
      </c>
      <c r="E99" s="1" t="s">
        <v>334</v>
      </c>
      <c r="F99" s="1"/>
      <c r="G99" s="1">
        <v>0</v>
      </c>
      <c r="H99" s="1"/>
      <c r="I99" s="1"/>
      <c r="J99" s="78"/>
      <c r="K99" s="78"/>
      <c r="L99" s="78"/>
    </row>
    <row r="100" spans="2:12" x14ac:dyDescent="0.2">
      <c r="B100" s="31">
        <v>45805</v>
      </c>
      <c r="C100" s="1" t="s">
        <v>203</v>
      </c>
      <c r="D100" s="1" t="s">
        <v>334</v>
      </c>
      <c r="E100" s="1" t="s">
        <v>95</v>
      </c>
      <c r="F100" s="1"/>
      <c r="G100" s="1">
        <v>0</v>
      </c>
      <c r="H100" s="1"/>
      <c r="I100" s="1"/>
      <c r="J100" s="78"/>
      <c r="K100" s="78"/>
      <c r="L100" s="78"/>
    </row>
    <row r="101" spans="2:12" x14ac:dyDescent="0.2">
      <c r="B101" s="31">
        <v>45805</v>
      </c>
      <c r="C101" s="1" t="s">
        <v>203</v>
      </c>
      <c r="D101" s="1" t="s">
        <v>95</v>
      </c>
      <c r="E101" s="1" t="s">
        <v>335</v>
      </c>
      <c r="F101" s="1"/>
      <c r="G101" s="1">
        <v>240</v>
      </c>
      <c r="H101" s="1"/>
      <c r="I101" s="1"/>
      <c r="J101" s="78"/>
      <c r="K101" s="78"/>
      <c r="L101" s="78"/>
    </row>
    <row r="102" spans="2:12" x14ac:dyDescent="0.2">
      <c r="B102" s="31">
        <v>45806</v>
      </c>
      <c r="C102" s="1" t="s">
        <v>204</v>
      </c>
      <c r="D102" s="1" t="s">
        <v>336</v>
      </c>
      <c r="E102" s="1" t="s">
        <v>337</v>
      </c>
      <c r="F102" s="1"/>
      <c r="G102" s="1">
        <v>240</v>
      </c>
      <c r="H102" s="1"/>
      <c r="I102" s="1"/>
      <c r="J102" s="78"/>
      <c r="K102" s="78"/>
      <c r="L102" s="78"/>
    </row>
    <row r="103" spans="2:12" x14ac:dyDescent="0.2">
      <c r="B103" s="31">
        <v>45806</v>
      </c>
      <c r="C103" s="1" t="s">
        <v>204</v>
      </c>
      <c r="D103" s="1" t="s">
        <v>337</v>
      </c>
      <c r="E103" s="1" t="s">
        <v>338</v>
      </c>
      <c r="F103" s="1"/>
      <c r="G103" s="1">
        <v>0</v>
      </c>
      <c r="H103" s="1"/>
      <c r="I103" s="1"/>
      <c r="J103" s="78"/>
      <c r="K103" s="78"/>
      <c r="L103" s="78"/>
    </row>
    <row r="104" spans="2:12" x14ac:dyDescent="0.2">
      <c r="B104" s="31">
        <v>45806</v>
      </c>
      <c r="C104" s="1" t="s">
        <v>204</v>
      </c>
      <c r="D104" s="1" t="s">
        <v>338</v>
      </c>
      <c r="E104" s="1" t="s">
        <v>355</v>
      </c>
      <c r="F104" s="1"/>
      <c r="G104" s="1">
        <v>0</v>
      </c>
      <c r="H104" s="1"/>
      <c r="I104" s="1"/>
      <c r="J104" s="78"/>
      <c r="K104" s="78"/>
      <c r="L104" s="78"/>
    </row>
    <row r="105" spans="2:12" x14ac:dyDescent="0.2">
      <c r="B105" s="31"/>
      <c r="C105" s="1"/>
      <c r="D105" s="1" t="s">
        <v>355</v>
      </c>
      <c r="E105" s="1" t="s">
        <v>356</v>
      </c>
      <c r="F105" s="1"/>
      <c r="G105" s="1">
        <v>240</v>
      </c>
      <c r="H105" s="1"/>
      <c r="I105" s="1"/>
      <c r="J105" s="78"/>
      <c r="K105" s="78"/>
      <c r="L105" s="78"/>
    </row>
    <row r="106" spans="2:12" x14ac:dyDescent="0.2">
      <c r="B106" s="31">
        <v>45807</v>
      </c>
      <c r="C106" s="1" t="s">
        <v>208</v>
      </c>
      <c r="D106" s="1" t="s">
        <v>95</v>
      </c>
      <c r="E106" s="1" t="s">
        <v>297</v>
      </c>
      <c r="F106" s="1"/>
      <c r="G106" s="1">
        <v>0</v>
      </c>
      <c r="H106" s="1"/>
      <c r="I106" s="1"/>
      <c r="J106" s="78"/>
      <c r="K106" s="78"/>
      <c r="L106" s="78"/>
    </row>
    <row r="107" spans="2:12" x14ac:dyDescent="0.2">
      <c r="B107" s="31">
        <v>45807</v>
      </c>
      <c r="C107" s="1" t="s">
        <v>208</v>
      </c>
      <c r="D107" s="1" t="s">
        <v>297</v>
      </c>
      <c r="E107" s="1" t="s">
        <v>339</v>
      </c>
      <c r="F107" s="1"/>
      <c r="G107" s="1">
        <v>290</v>
      </c>
      <c r="H107" s="1"/>
      <c r="I107" s="1"/>
      <c r="J107" s="78"/>
      <c r="K107" s="78"/>
      <c r="L107" s="78"/>
    </row>
    <row r="108" spans="2:12" x14ac:dyDescent="0.2">
      <c r="B108" s="31">
        <v>45808</v>
      </c>
      <c r="C108" s="1" t="s">
        <v>213</v>
      </c>
      <c r="D108" s="1" t="s">
        <v>78</v>
      </c>
      <c r="E108" s="1" t="s">
        <v>85</v>
      </c>
      <c r="F108" s="1"/>
      <c r="G108" s="1">
        <v>0</v>
      </c>
      <c r="H108" s="1"/>
      <c r="I108" s="1"/>
      <c r="J108" s="78" t="s">
        <v>430</v>
      </c>
      <c r="K108" s="78"/>
      <c r="L108" s="78"/>
    </row>
    <row r="109" spans="2:12" x14ac:dyDescent="0.2">
      <c r="B109" s="31">
        <v>45808</v>
      </c>
      <c r="C109" s="1" t="s">
        <v>213</v>
      </c>
      <c r="D109" s="1" t="s">
        <v>85</v>
      </c>
      <c r="E109" s="1" t="s">
        <v>78</v>
      </c>
      <c r="F109" s="1"/>
      <c r="G109" s="1">
        <v>0</v>
      </c>
      <c r="H109" s="1"/>
      <c r="I109" s="1"/>
      <c r="J109" s="78" t="s">
        <v>430</v>
      </c>
      <c r="K109" s="78"/>
      <c r="L109" s="78"/>
    </row>
    <row r="110" spans="2:12" x14ac:dyDescent="0.2">
      <c r="B110" s="31">
        <v>45810</v>
      </c>
      <c r="C110" s="1" t="s">
        <v>226</v>
      </c>
      <c r="D110" s="1" t="s">
        <v>78</v>
      </c>
      <c r="E110" s="1" t="s">
        <v>357</v>
      </c>
      <c r="F110" s="1"/>
      <c r="G110" s="1">
        <v>1800</v>
      </c>
      <c r="H110" s="1"/>
      <c r="I110" s="1"/>
      <c r="J110" s="78"/>
      <c r="K110" s="78"/>
      <c r="L110" s="78"/>
    </row>
    <row r="111" spans="2:12" x14ac:dyDescent="0.2">
      <c r="B111" s="31"/>
      <c r="C111" s="1"/>
      <c r="D111" s="1"/>
      <c r="E111" s="1"/>
      <c r="F111" s="1"/>
      <c r="G111" s="1"/>
      <c r="H111" s="1"/>
      <c r="I111" s="1"/>
      <c r="J111" s="78"/>
      <c r="K111" s="78"/>
      <c r="L111" s="78"/>
    </row>
    <row r="112" spans="2:12" ht="19" x14ac:dyDescent="0.25">
      <c r="B112" s="13"/>
      <c r="C112" s="13"/>
      <c r="D112" s="3"/>
      <c r="E112" s="1"/>
      <c r="F112" s="3"/>
      <c r="G112" s="4">
        <f>SUM(G62:G111)</f>
        <v>26990</v>
      </c>
      <c r="H112" s="5">
        <f>SUM(H62:H111)</f>
        <v>9209.26</v>
      </c>
      <c r="I112" s="3"/>
      <c r="J112" s="78"/>
      <c r="K112" s="78"/>
      <c r="L112" s="78"/>
    </row>
  </sheetData>
  <mergeCells count="128">
    <mergeCell ref="J108:L108"/>
    <mergeCell ref="J109:L109"/>
    <mergeCell ref="J110:L110"/>
    <mergeCell ref="J64:L64"/>
    <mergeCell ref="J76:L76"/>
    <mergeCell ref="J77:L77"/>
    <mergeCell ref="J79:L79"/>
    <mergeCell ref="I41:L41"/>
    <mergeCell ref="J87:L87"/>
    <mergeCell ref="J88:L88"/>
    <mergeCell ref="J89:L89"/>
    <mergeCell ref="J107:L107"/>
    <mergeCell ref="I53:L53"/>
    <mergeCell ref="I51:L51"/>
    <mergeCell ref="I55:L55"/>
    <mergeCell ref="I49:L49"/>
    <mergeCell ref="J63:L63"/>
    <mergeCell ref="I50:L50"/>
    <mergeCell ref="B60:L60"/>
    <mergeCell ref="J61:L61"/>
    <mergeCell ref="J62:L62"/>
    <mergeCell ref="I54:L54"/>
    <mergeCell ref="J67:L67"/>
    <mergeCell ref="J68:L68"/>
    <mergeCell ref="J65:L65"/>
    <mergeCell ref="I46:L46"/>
    <mergeCell ref="I52:L52"/>
    <mergeCell ref="I56:L56"/>
    <mergeCell ref="I57:L57"/>
    <mergeCell ref="B58:L59"/>
    <mergeCell ref="N28:R28"/>
    <mergeCell ref="I34:L34"/>
    <mergeCell ref="J104:L104"/>
    <mergeCell ref="J105:L105"/>
    <mergeCell ref="J103:L103"/>
    <mergeCell ref="J106:L106"/>
    <mergeCell ref="J92:L92"/>
    <mergeCell ref="J93:L93"/>
    <mergeCell ref="J94:L94"/>
    <mergeCell ref="J95:L95"/>
    <mergeCell ref="J69:L69"/>
    <mergeCell ref="J70:L70"/>
    <mergeCell ref="J71:L71"/>
    <mergeCell ref="J112:L112"/>
    <mergeCell ref="J66:L66"/>
    <mergeCell ref="J72:L72"/>
    <mergeCell ref="J74:L74"/>
    <mergeCell ref="J83:L83"/>
    <mergeCell ref="J80:L80"/>
    <mergeCell ref="J81:L81"/>
    <mergeCell ref="J111:L111"/>
    <mergeCell ref="J73:L73"/>
    <mergeCell ref="J78:L78"/>
    <mergeCell ref="J101:L101"/>
    <mergeCell ref="J102:L102"/>
    <mergeCell ref="J82:L82"/>
    <mergeCell ref="J96:L96"/>
    <mergeCell ref="J97:L97"/>
    <mergeCell ref="J98:L98"/>
    <mergeCell ref="J99:L99"/>
    <mergeCell ref="J90:L90"/>
    <mergeCell ref="J75:L75"/>
    <mergeCell ref="J85:L85"/>
    <mergeCell ref="J84:L84"/>
    <mergeCell ref="J86:L86"/>
    <mergeCell ref="J100:L100"/>
    <mergeCell ref="J91:L91"/>
    <mergeCell ref="I26:L26"/>
    <mergeCell ref="I47:L47"/>
    <mergeCell ref="I48:L48"/>
    <mergeCell ref="I40:L40"/>
    <mergeCell ref="I39:L39"/>
    <mergeCell ref="I38:L38"/>
    <mergeCell ref="N33:O33"/>
    <mergeCell ref="Q24:R24"/>
    <mergeCell ref="I31:L31"/>
    <mergeCell ref="I28:L28"/>
    <mergeCell ref="I35:L35"/>
    <mergeCell ref="I30:L30"/>
    <mergeCell ref="I29:L29"/>
    <mergeCell ref="I44:L44"/>
    <mergeCell ref="I45:L45"/>
    <mergeCell ref="I42:L42"/>
    <mergeCell ref="I43:L43"/>
    <mergeCell ref="I32:L32"/>
    <mergeCell ref="I33:L33"/>
    <mergeCell ref="I36:L36"/>
    <mergeCell ref="I37:L37"/>
    <mergeCell ref="I24:L24"/>
    <mergeCell ref="I27:L27"/>
    <mergeCell ref="Q25:R25"/>
    <mergeCell ref="B2:L2"/>
    <mergeCell ref="N2:P2"/>
    <mergeCell ref="H3:K3"/>
    <mergeCell ref="H9:K9"/>
    <mergeCell ref="Q11:R11"/>
    <mergeCell ref="B10:L11"/>
    <mergeCell ref="H4:K4"/>
    <mergeCell ref="H5:K5"/>
    <mergeCell ref="H7:K7"/>
    <mergeCell ref="H6:K6"/>
    <mergeCell ref="H8:K8"/>
    <mergeCell ref="N8:P9"/>
    <mergeCell ref="N10:R10"/>
    <mergeCell ref="Q23:R23"/>
    <mergeCell ref="I25:L25"/>
    <mergeCell ref="N21:R21"/>
    <mergeCell ref="Q12:R12"/>
    <mergeCell ref="B12:L12"/>
    <mergeCell ref="Q15:R15"/>
    <mergeCell ref="Q16:R16"/>
    <mergeCell ref="I22:L22"/>
    <mergeCell ref="I23:L23"/>
    <mergeCell ref="Q13:R13"/>
    <mergeCell ref="Q14:R14"/>
    <mergeCell ref="I14:L14"/>
    <mergeCell ref="I20:L20"/>
    <mergeCell ref="I21:L21"/>
    <mergeCell ref="I16:L16"/>
    <mergeCell ref="I17:L17"/>
    <mergeCell ref="I18:L18"/>
    <mergeCell ref="Q17:R17"/>
    <mergeCell ref="I19:L19"/>
    <mergeCell ref="Q18:R18"/>
    <mergeCell ref="I15:L15"/>
    <mergeCell ref="I13:L13"/>
    <mergeCell ref="Q22:R22"/>
    <mergeCell ref="N19:R20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45C-75EE-8D4F-9EC4-3C4B736D2C50}">
  <dimension ref="B2:R124"/>
  <sheetViews>
    <sheetView tabSelected="1" zoomScaleNormal="100" workbookViewId="0">
      <selection activeCell="H99" sqref="H99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358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249</v>
      </c>
      <c r="G3" s="6" t="s">
        <v>53</v>
      </c>
      <c r="H3" s="10" t="s">
        <v>541</v>
      </c>
      <c r="I3" s="82" t="s">
        <v>542</v>
      </c>
      <c r="J3" s="82"/>
      <c r="K3" s="82"/>
      <c r="L3" s="6" t="s">
        <v>5</v>
      </c>
      <c r="N3" s="6" t="s">
        <v>45</v>
      </c>
      <c r="O3" s="6" t="s">
        <v>4</v>
      </c>
      <c r="P3" s="6" t="s">
        <v>7</v>
      </c>
      <c r="R3" s="37">
        <v>101.7</v>
      </c>
    </row>
    <row r="4" spans="2:18" ht="19" x14ac:dyDescent="0.25">
      <c r="B4" s="13">
        <v>45875</v>
      </c>
      <c r="C4" s="13">
        <v>45877</v>
      </c>
      <c r="D4" s="3" t="s">
        <v>449</v>
      </c>
      <c r="E4" s="3" t="s">
        <v>503</v>
      </c>
      <c r="F4" s="3">
        <v>39.17</v>
      </c>
      <c r="G4" s="3">
        <v>3983.79</v>
      </c>
      <c r="H4" s="57">
        <f>F4/L4</f>
        <v>19.585000000000001</v>
      </c>
      <c r="I4" s="92"/>
      <c r="J4" s="92"/>
      <c r="K4" s="92"/>
      <c r="L4" s="3">
        <f t="shared" ref="L4:L10" si="0">C4-B4</f>
        <v>2</v>
      </c>
      <c r="N4" s="3" t="s">
        <v>46</v>
      </c>
      <c r="O4" s="3">
        <v>1390</v>
      </c>
      <c r="P4" s="3"/>
    </row>
    <row r="5" spans="2:18" ht="19" x14ac:dyDescent="0.25">
      <c r="B5" s="13">
        <v>45877</v>
      </c>
      <c r="C5" s="13">
        <v>45878</v>
      </c>
      <c r="D5" s="3" t="s">
        <v>175</v>
      </c>
      <c r="E5" s="3" t="s">
        <v>537</v>
      </c>
      <c r="F5" s="3">
        <v>26</v>
      </c>
      <c r="G5" s="3">
        <v>2644.33</v>
      </c>
      <c r="H5" s="57">
        <f t="shared" ref="H5:H10" si="1">F5/L5</f>
        <v>26</v>
      </c>
      <c r="I5" s="92"/>
      <c r="J5" s="92"/>
      <c r="K5" s="92"/>
      <c r="L5" s="3">
        <f t="shared" si="0"/>
        <v>1</v>
      </c>
      <c r="N5" s="3" t="s">
        <v>48</v>
      </c>
      <c r="O5" s="3">
        <v>8610</v>
      </c>
      <c r="P5" s="3"/>
    </row>
    <row r="6" spans="2:18" ht="19" x14ac:dyDescent="0.25">
      <c r="B6" s="13">
        <v>45878</v>
      </c>
      <c r="C6" s="13">
        <v>45883</v>
      </c>
      <c r="D6" s="3" t="s">
        <v>175</v>
      </c>
      <c r="E6" s="3" t="s">
        <v>530</v>
      </c>
      <c r="F6" s="3">
        <v>128</v>
      </c>
      <c r="G6" s="3">
        <v>13018.26</v>
      </c>
      <c r="H6" s="57">
        <f t="shared" si="1"/>
        <v>25.6</v>
      </c>
      <c r="I6" s="92"/>
      <c r="J6" s="92"/>
      <c r="K6" s="92"/>
      <c r="L6" s="3">
        <f t="shared" si="0"/>
        <v>5</v>
      </c>
      <c r="N6" s="3" t="s">
        <v>49</v>
      </c>
      <c r="O6" s="3">
        <v>2605</v>
      </c>
      <c r="P6" s="3"/>
    </row>
    <row r="7" spans="2:18" ht="19" x14ac:dyDescent="0.25">
      <c r="B7" s="13">
        <v>45883</v>
      </c>
      <c r="C7" s="13">
        <v>45885</v>
      </c>
      <c r="D7" s="3" t="s">
        <v>176</v>
      </c>
      <c r="E7" s="3" t="s">
        <v>504</v>
      </c>
      <c r="F7" s="3">
        <v>50.6</v>
      </c>
      <c r="G7" s="3">
        <v>5146.28</v>
      </c>
      <c r="H7" s="57">
        <f t="shared" si="1"/>
        <v>25.3</v>
      </c>
      <c r="I7" s="92"/>
      <c r="J7" s="92"/>
      <c r="K7" s="92"/>
      <c r="L7" s="3">
        <f t="shared" si="0"/>
        <v>2</v>
      </c>
      <c r="N7" s="3" t="s">
        <v>37</v>
      </c>
      <c r="O7" s="5">
        <f>SUM(O4:O6)</f>
        <v>12605</v>
      </c>
      <c r="P7" s="3"/>
    </row>
    <row r="8" spans="2:18" ht="19" x14ac:dyDescent="0.25">
      <c r="B8" s="13">
        <v>45885</v>
      </c>
      <c r="C8" s="13">
        <v>45892</v>
      </c>
      <c r="D8" s="3" t="s">
        <v>177</v>
      </c>
      <c r="E8" s="3" t="s">
        <v>505</v>
      </c>
      <c r="F8" s="3">
        <v>121.47</v>
      </c>
      <c r="G8" s="3">
        <v>12354.13</v>
      </c>
      <c r="H8" s="57">
        <f>F8/L8</f>
        <v>17.352857142857143</v>
      </c>
      <c r="I8" s="92" t="s">
        <v>544</v>
      </c>
      <c r="J8" s="92"/>
      <c r="K8" s="92"/>
      <c r="L8" s="3">
        <f t="shared" si="0"/>
        <v>7</v>
      </c>
      <c r="N8" s="83"/>
      <c r="O8" s="83"/>
      <c r="P8" s="83"/>
    </row>
    <row r="9" spans="2:18" ht="19" x14ac:dyDescent="0.25">
      <c r="B9" s="13">
        <v>45892</v>
      </c>
      <c r="C9" s="13">
        <v>45893</v>
      </c>
      <c r="D9" s="3" t="s">
        <v>178</v>
      </c>
      <c r="E9" s="3" t="s">
        <v>540</v>
      </c>
      <c r="F9" s="3">
        <v>25</v>
      </c>
      <c r="G9" s="3">
        <v>2542.63</v>
      </c>
      <c r="H9" s="57">
        <f t="shared" si="1"/>
        <v>25</v>
      </c>
      <c r="I9" s="92"/>
      <c r="J9" s="92"/>
      <c r="K9" s="92"/>
      <c r="L9" s="3">
        <f t="shared" si="0"/>
        <v>1</v>
      </c>
      <c r="N9" s="84"/>
      <c r="O9" s="84"/>
      <c r="P9" s="84"/>
    </row>
    <row r="10" spans="2:18" ht="19" x14ac:dyDescent="0.25">
      <c r="B10" s="13">
        <v>45893</v>
      </c>
      <c r="C10" s="13">
        <v>45900</v>
      </c>
      <c r="D10" s="3" t="s">
        <v>179</v>
      </c>
      <c r="E10" s="3" t="s">
        <v>506</v>
      </c>
      <c r="F10" s="3">
        <v>128</v>
      </c>
      <c r="G10" s="3">
        <v>13018.26</v>
      </c>
      <c r="H10" s="57">
        <f t="shared" si="1"/>
        <v>18.285714285714285</v>
      </c>
      <c r="I10" s="92" t="s">
        <v>545</v>
      </c>
      <c r="J10" s="92"/>
      <c r="K10" s="92"/>
      <c r="L10" s="3">
        <f t="shared" si="0"/>
        <v>7</v>
      </c>
      <c r="N10" s="63" t="s">
        <v>73</v>
      </c>
      <c r="O10" s="64"/>
      <c r="P10" s="64"/>
      <c r="Q10" s="64"/>
      <c r="R10" s="65"/>
    </row>
    <row r="11" spans="2:18" ht="19" x14ac:dyDescent="0.25">
      <c r="B11" s="13"/>
      <c r="C11" s="13"/>
      <c r="D11" s="3"/>
      <c r="E11" s="3"/>
      <c r="F11" s="3"/>
      <c r="G11" s="3"/>
      <c r="H11" s="11"/>
      <c r="I11" s="92"/>
      <c r="J11" s="92"/>
      <c r="K11" s="92"/>
      <c r="L11" s="3"/>
      <c r="N11" s="6" t="s">
        <v>45</v>
      </c>
      <c r="O11" s="6" t="s">
        <v>249</v>
      </c>
      <c r="P11" s="6" t="s">
        <v>53</v>
      </c>
      <c r="Q11" s="79" t="s">
        <v>7</v>
      </c>
      <c r="R11" s="81"/>
    </row>
    <row r="12" spans="2:18" ht="19" x14ac:dyDescent="0.25">
      <c r="B12" s="2"/>
      <c r="C12" s="2"/>
      <c r="D12" s="3"/>
      <c r="E12" s="3"/>
      <c r="F12" s="3">
        <f>SUM(F4:F11)</f>
        <v>518.24</v>
      </c>
      <c r="G12" s="5">
        <f>SUM(G4:G10)</f>
        <v>52707.68</v>
      </c>
      <c r="H12" s="57">
        <f>F12/L12</f>
        <v>20.729600000000001</v>
      </c>
      <c r="I12" s="92"/>
      <c r="J12" s="92"/>
      <c r="K12" s="92"/>
      <c r="L12" s="3">
        <f>SUM(L4:L11)</f>
        <v>25</v>
      </c>
      <c r="N12" s="28" t="s">
        <v>231</v>
      </c>
      <c r="O12" s="29">
        <v>75</v>
      </c>
      <c r="P12" s="29" t="s">
        <v>12</v>
      </c>
      <c r="Q12" s="90" t="s">
        <v>175</v>
      </c>
      <c r="R12" s="91"/>
    </row>
    <row r="13" spans="2:18" ht="19" x14ac:dyDescent="0.25">
      <c r="B13" s="44"/>
      <c r="C13" s="44"/>
      <c r="D13" s="83"/>
      <c r="E13" s="83"/>
      <c r="F13" s="83"/>
      <c r="G13" s="83"/>
      <c r="H13" s="83"/>
      <c r="I13" s="83"/>
      <c r="J13" s="83"/>
      <c r="K13" s="83"/>
      <c r="L13" s="83"/>
      <c r="N13" s="28" t="s">
        <v>538</v>
      </c>
      <c r="O13" s="29">
        <v>76</v>
      </c>
      <c r="P13" s="29"/>
      <c r="Q13" s="90" t="s">
        <v>543</v>
      </c>
      <c r="R13" s="91"/>
    </row>
    <row r="14" spans="2:18" ht="19" x14ac:dyDescent="0.25">
      <c r="D14" s="106"/>
      <c r="E14" s="106"/>
      <c r="F14" s="106"/>
      <c r="G14" s="106"/>
      <c r="H14" s="106"/>
      <c r="I14" s="106"/>
      <c r="J14" s="106"/>
      <c r="K14" s="106"/>
      <c r="L14" s="106"/>
      <c r="N14" s="28" t="s">
        <v>232</v>
      </c>
      <c r="O14" s="29">
        <v>9</v>
      </c>
      <c r="P14" s="29"/>
      <c r="Q14" s="90" t="s">
        <v>175</v>
      </c>
      <c r="R14" s="91"/>
    </row>
    <row r="15" spans="2:18" ht="19" x14ac:dyDescent="0.25">
      <c r="C15" s="105" t="s">
        <v>72</v>
      </c>
      <c r="D15" s="105"/>
      <c r="E15" s="105"/>
      <c r="F15" s="105"/>
      <c r="G15" s="105"/>
      <c r="H15" s="105"/>
      <c r="I15" s="105"/>
      <c r="J15" s="105"/>
      <c r="K15" s="105"/>
      <c r="L15" s="105"/>
      <c r="N15" s="28" t="s">
        <v>233</v>
      </c>
      <c r="O15" s="29">
        <v>3</v>
      </c>
      <c r="P15" s="29"/>
      <c r="Q15" s="90"/>
      <c r="R15" s="91"/>
    </row>
    <row r="16" spans="2:18" ht="19" x14ac:dyDescent="0.25">
      <c r="C16" s="12" t="s">
        <v>20</v>
      </c>
      <c r="D16" s="111" t="s">
        <v>2</v>
      </c>
      <c r="E16" s="111"/>
      <c r="F16" s="12" t="s">
        <v>21</v>
      </c>
      <c r="G16" s="12" t="s">
        <v>249</v>
      </c>
      <c r="H16" s="12" t="s">
        <v>53</v>
      </c>
      <c r="I16" s="79" t="s">
        <v>7</v>
      </c>
      <c r="J16" s="80"/>
      <c r="K16" s="80"/>
      <c r="L16" s="81"/>
      <c r="N16" s="22" t="s">
        <v>529</v>
      </c>
      <c r="O16" s="23">
        <v>56</v>
      </c>
      <c r="P16" s="23" t="s">
        <v>12</v>
      </c>
      <c r="Q16" s="54" t="s">
        <v>531</v>
      </c>
      <c r="R16" s="55"/>
    </row>
    <row r="17" spans="3:18" ht="19" x14ac:dyDescent="0.25">
      <c r="C17" s="48">
        <v>45875</v>
      </c>
      <c r="D17" s="107" t="s">
        <v>508</v>
      </c>
      <c r="E17" s="107"/>
      <c r="F17" s="46" t="s">
        <v>449</v>
      </c>
      <c r="G17" s="47">
        <v>10</v>
      </c>
      <c r="H17" s="47"/>
      <c r="I17" s="108"/>
      <c r="J17" s="109"/>
      <c r="K17" s="109"/>
      <c r="L17" s="110"/>
      <c r="N17" s="22" t="s">
        <v>246</v>
      </c>
      <c r="O17" s="56">
        <v>1.5</v>
      </c>
      <c r="P17" s="23"/>
      <c r="Q17" s="118" t="s">
        <v>179</v>
      </c>
      <c r="R17" s="119"/>
    </row>
    <row r="18" spans="3:18" ht="19" x14ac:dyDescent="0.25">
      <c r="C18" s="48">
        <v>45875</v>
      </c>
      <c r="D18" s="107" t="s">
        <v>509</v>
      </c>
      <c r="E18" s="107"/>
      <c r="F18" s="46" t="s">
        <v>449</v>
      </c>
      <c r="G18" s="47">
        <v>5</v>
      </c>
      <c r="H18" s="47"/>
      <c r="I18" s="108"/>
      <c r="J18" s="109"/>
      <c r="K18" s="109"/>
      <c r="L18" s="110"/>
      <c r="N18" s="22" t="s">
        <v>232</v>
      </c>
      <c r="O18" s="23">
        <v>12</v>
      </c>
      <c r="P18" s="23"/>
      <c r="Q18" s="118" t="s">
        <v>179</v>
      </c>
      <c r="R18" s="119"/>
    </row>
    <row r="19" spans="3:18" ht="19" x14ac:dyDescent="0.25">
      <c r="C19" s="48">
        <v>45875</v>
      </c>
      <c r="D19" s="107" t="s">
        <v>510</v>
      </c>
      <c r="E19" s="107"/>
      <c r="F19" s="46" t="s">
        <v>449</v>
      </c>
      <c r="G19" s="47">
        <v>0</v>
      </c>
      <c r="H19" s="47"/>
      <c r="I19" s="108"/>
      <c r="J19" s="109"/>
      <c r="K19" s="109"/>
      <c r="L19" s="110"/>
      <c r="N19" s="25" t="s">
        <v>232</v>
      </c>
      <c r="O19" s="26">
        <v>10</v>
      </c>
      <c r="P19" s="26"/>
      <c r="Q19" s="114" t="s">
        <v>177</v>
      </c>
      <c r="R19" s="115"/>
    </row>
    <row r="20" spans="3:18" ht="19" x14ac:dyDescent="0.25">
      <c r="C20" s="48">
        <v>45876</v>
      </c>
      <c r="D20" s="107" t="s">
        <v>511</v>
      </c>
      <c r="E20" s="107"/>
      <c r="F20" s="46" t="s">
        <v>449</v>
      </c>
      <c r="G20" s="47">
        <v>0</v>
      </c>
      <c r="H20" s="47"/>
      <c r="I20" s="108"/>
      <c r="J20" s="109"/>
      <c r="K20" s="109"/>
      <c r="L20" s="110"/>
      <c r="N20" s="25" t="s">
        <v>247</v>
      </c>
      <c r="O20" s="26">
        <v>2</v>
      </c>
      <c r="P20" s="26"/>
      <c r="Q20" s="114" t="s">
        <v>177</v>
      </c>
      <c r="R20" s="115"/>
    </row>
    <row r="21" spans="3:18" ht="19" x14ac:dyDescent="0.25">
      <c r="C21" s="48">
        <v>45876</v>
      </c>
      <c r="D21" s="107" t="s">
        <v>512</v>
      </c>
      <c r="E21" s="107"/>
      <c r="F21" s="46" t="s">
        <v>449</v>
      </c>
      <c r="G21" s="47">
        <v>0</v>
      </c>
      <c r="H21" s="47"/>
      <c r="I21" s="108"/>
      <c r="J21" s="109"/>
      <c r="K21" s="109"/>
      <c r="L21" s="110"/>
      <c r="N21" s="46" t="s">
        <v>507</v>
      </c>
      <c r="O21" s="47">
        <v>81</v>
      </c>
      <c r="P21" s="47"/>
      <c r="Q21" s="112" t="s">
        <v>449</v>
      </c>
      <c r="R21" s="113"/>
    </row>
    <row r="22" spans="3:18" ht="19" x14ac:dyDescent="0.25">
      <c r="C22" s="48">
        <v>45876</v>
      </c>
      <c r="D22" s="107" t="s">
        <v>513</v>
      </c>
      <c r="E22" s="107"/>
      <c r="F22" s="46" t="s">
        <v>449</v>
      </c>
      <c r="G22" s="47">
        <v>0</v>
      </c>
      <c r="H22" s="47"/>
      <c r="I22" s="108"/>
      <c r="J22" s="109"/>
      <c r="K22" s="109"/>
      <c r="L22" s="110"/>
      <c r="N22" s="3" t="s">
        <v>539</v>
      </c>
      <c r="O22" s="4">
        <v>10</v>
      </c>
      <c r="P22" s="4" t="s">
        <v>12</v>
      </c>
      <c r="Q22" s="73"/>
      <c r="R22" s="74"/>
    </row>
    <row r="23" spans="3:18" ht="19" x14ac:dyDescent="0.25">
      <c r="C23" s="48">
        <v>45876</v>
      </c>
      <c r="D23" s="107" t="s">
        <v>514</v>
      </c>
      <c r="E23" s="107"/>
      <c r="F23" s="46" t="s">
        <v>449</v>
      </c>
      <c r="G23" s="47">
        <v>0</v>
      </c>
      <c r="H23" s="47"/>
      <c r="I23" s="108"/>
      <c r="J23" s="109"/>
      <c r="K23" s="109"/>
      <c r="L23" s="110"/>
      <c r="N23" s="3"/>
      <c r="O23" s="4"/>
      <c r="P23" s="4"/>
      <c r="Q23" s="73"/>
      <c r="R23" s="74"/>
    </row>
    <row r="24" spans="3:18" ht="19" x14ac:dyDescent="0.25">
      <c r="C24" s="48">
        <v>45876</v>
      </c>
      <c r="D24" s="107" t="s">
        <v>515</v>
      </c>
      <c r="E24" s="107"/>
      <c r="F24" s="46" t="s">
        <v>449</v>
      </c>
      <c r="G24" s="47">
        <v>0</v>
      </c>
      <c r="H24" s="47"/>
      <c r="I24" s="108"/>
      <c r="J24" s="109"/>
      <c r="K24" s="109"/>
      <c r="L24" s="110"/>
      <c r="N24" s="3"/>
      <c r="O24" s="4"/>
      <c r="P24" s="4"/>
      <c r="Q24" s="73"/>
      <c r="R24" s="74"/>
    </row>
    <row r="25" spans="3:18" ht="19" x14ac:dyDescent="0.25">
      <c r="C25" s="49">
        <v>45877</v>
      </c>
      <c r="D25" s="97" t="s">
        <v>380</v>
      </c>
      <c r="E25" s="97"/>
      <c r="F25" s="28" t="s">
        <v>175</v>
      </c>
      <c r="G25" s="29">
        <v>0</v>
      </c>
      <c r="H25" s="29"/>
      <c r="I25" s="99" t="s">
        <v>546</v>
      </c>
      <c r="J25" s="100"/>
      <c r="K25" s="100"/>
      <c r="L25" s="101"/>
      <c r="N25" s="3"/>
      <c r="O25" s="18">
        <f>SUM(O12:O24)</f>
        <v>335.5</v>
      </c>
      <c r="P25" s="5">
        <f>O25*$R$3</f>
        <v>34120.35</v>
      </c>
      <c r="Q25" s="116"/>
      <c r="R25" s="117"/>
    </row>
    <row r="26" spans="3:18" ht="19" x14ac:dyDescent="0.25">
      <c r="C26" s="49">
        <v>45877</v>
      </c>
      <c r="D26" s="97" t="s">
        <v>379</v>
      </c>
      <c r="E26" s="97"/>
      <c r="F26" s="28" t="s">
        <v>175</v>
      </c>
      <c r="G26" s="29">
        <v>0</v>
      </c>
      <c r="H26" s="29"/>
      <c r="I26" s="99" t="s">
        <v>546</v>
      </c>
      <c r="J26" s="100"/>
      <c r="K26" s="100"/>
      <c r="L26" s="101"/>
      <c r="N26" s="83"/>
      <c r="O26" s="83"/>
      <c r="P26" s="83"/>
      <c r="Q26" s="83"/>
      <c r="R26" s="83"/>
    </row>
    <row r="27" spans="3:18" ht="19" x14ac:dyDescent="0.25">
      <c r="C27" s="49">
        <v>45877</v>
      </c>
      <c r="D27" s="97" t="s">
        <v>167</v>
      </c>
      <c r="E27" s="97"/>
      <c r="F27" s="28" t="s">
        <v>175</v>
      </c>
      <c r="G27" s="29">
        <v>0</v>
      </c>
      <c r="H27" s="29"/>
      <c r="I27" s="99" t="s">
        <v>546</v>
      </c>
      <c r="J27" s="100"/>
      <c r="K27" s="100"/>
      <c r="L27" s="101"/>
      <c r="N27" s="84"/>
      <c r="O27" s="84"/>
      <c r="P27" s="84"/>
      <c r="Q27" s="84"/>
      <c r="R27" s="84"/>
    </row>
    <row r="28" spans="3:18" ht="19" x14ac:dyDescent="0.25">
      <c r="C28" s="49">
        <v>45877</v>
      </c>
      <c r="D28" s="97" t="s">
        <v>378</v>
      </c>
      <c r="E28" s="97"/>
      <c r="F28" s="28" t="s">
        <v>175</v>
      </c>
      <c r="G28" s="29">
        <v>0</v>
      </c>
      <c r="H28" s="29"/>
      <c r="I28" s="99" t="s">
        <v>546</v>
      </c>
      <c r="J28" s="100"/>
      <c r="K28" s="100"/>
      <c r="L28" s="101"/>
      <c r="N28" s="63" t="s">
        <v>38</v>
      </c>
      <c r="O28" s="64"/>
      <c r="P28" s="64"/>
      <c r="Q28" s="64"/>
      <c r="R28" s="64"/>
    </row>
    <row r="29" spans="3:18" ht="19" x14ac:dyDescent="0.25">
      <c r="C29" s="49">
        <v>45878</v>
      </c>
      <c r="D29" s="97" t="s">
        <v>429</v>
      </c>
      <c r="E29" s="97"/>
      <c r="F29" s="28" t="s">
        <v>175</v>
      </c>
      <c r="G29" s="29">
        <v>0</v>
      </c>
      <c r="H29" s="29"/>
      <c r="I29" s="99" t="s">
        <v>546</v>
      </c>
      <c r="J29" s="100"/>
      <c r="K29" s="100"/>
      <c r="L29" s="101"/>
      <c r="N29" s="6" t="s">
        <v>20</v>
      </c>
      <c r="O29" s="6" t="s">
        <v>32</v>
      </c>
      <c r="P29" s="6" t="s">
        <v>4</v>
      </c>
      <c r="Q29" s="79" t="s">
        <v>7</v>
      </c>
      <c r="R29" s="80"/>
    </row>
    <row r="30" spans="3:18" ht="19" x14ac:dyDescent="0.25">
      <c r="C30" s="49">
        <v>45878</v>
      </c>
      <c r="D30" s="97" t="s">
        <v>374</v>
      </c>
      <c r="E30" s="97"/>
      <c r="F30" s="28" t="s">
        <v>175</v>
      </c>
      <c r="G30" s="29">
        <v>0</v>
      </c>
      <c r="H30" s="29"/>
      <c r="I30" s="99" t="s">
        <v>230</v>
      </c>
      <c r="J30" s="100"/>
      <c r="K30" s="100"/>
      <c r="L30" s="101"/>
      <c r="N30" s="13">
        <v>45874</v>
      </c>
      <c r="O30" s="3" t="s">
        <v>516</v>
      </c>
      <c r="P30" s="3">
        <v>27000</v>
      </c>
      <c r="Q30" s="73"/>
      <c r="R30" s="74"/>
    </row>
    <row r="31" spans="3:18" ht="19" x14ac:dyDescent="0.25">
      <c r="C31" s="49">
        <v>45878</v>
      </c>
      <c r="D31" s="99" t="s">
        <v>186</v>
      </c>
      <c r="E31" s="101"/>
      <c r="F31" s="28" t="s">
        <v>175</v>
      </c>
      <c r="G31" s="29">
        <v>0</v>
      </c>
      <c r="H31" s="29"/>
      <c r="I31" s="99" t="s">
        <v>546</v>
      </c>
      <c r="J31" s="100"/>
      <c r="K31" s="100"/>
      <c r="L31" s="101"/>
      <c r="N31" s="13">
        <v>45900</v>
      </c>
      <c r="O31" s="3" t="s">
        <v>517</v>
      </c>
      <c r="P31" s="3">
        <v>27979</v>
      </c>
      <c r="Q31" s="73"/>
      <c r="R31" s="74"/>
    </row>
    <row r="32" spans="3:18" ht="19" x14ac:dyDescent="0.25">
      <c r="C32" s="49">
        <v>45878</v>
      </c>
      <c r="D32" s="97" t="s">
        <v>377</v>
      </c>
      <c r="E32" s="97"/>
      <c r="F32" s="28" t="s">
        <v>175</v>
      </c>
      <c r="G32" s="29">
        <v>0</v>
      </c>
      <c r="H32" s="29"/>
      <c r="I32" s="99" t="s">
        <v>546</v>
      </c>
      <c r="J32" s="100"/>
      <c r="K32" s="100"/>
      <c r="L32" s="101"/>
      <c r="M32" s="42"/>
      <c r="N32" s="3"/>
      <c r="O32" s="3"/>
      <c r="P32" s="5">
        <f>P30+P31</f>
        <v>54979</v>
      </c>
      <c r="Q32" s="73"/>
      <c r="R32" s="74"/>
    </row>
    <row r="33" spans="3:18" ht="19" x14ac:dyDescent="0.25">
      <c r="C33" s="49">
        <v>45879</v>
      </c>
      <c r="D33" s="97" t="s">
        <v>375</v>
      </c>
      <c r="E33" s="97"/>
      <c r="F33" s="28" t="s">
        <v>175</v>
      </c>
      <c r="G33" s="29">
        <v>0</v>
      </c>
      <c r="H33" s="29"/>
      <c r="I33" s="99" t="s">
        <v>230</v>
      </c>
      <c r="J33" s="100"/>
      <c r="K33" s="100"/>
      <c r="L33" s="101"/>
      <c r="N33" s="83"/>
      <c r="O33" s="83"/>
      <c r="P33" s="83"/>
      <c r="Q33" s="83"/>
      <c r="R33" s="83"/>
    </row>
    <row r="34" spans="3:18" ht="19" x14ac:dyDescent="0.25">
      <c r="C34" s="49">
        <v>45879</v>
      </c>
      <c r="D34" s="97" t="s">
        <v>187</v>
      </c>
      <c r="E34" s="97"/>
      <c r="F34" s="28" t="s">
        <v>175</v>
      </c>
      <c r="G34" s="29">
        <v>0</v>
      </c>
      <c r="H34" s="29"/>
      <c r="I34" s="99" t="s">
        <v>230</v>
      </c>
      <c r="J34" s="100"/>
      <c r="K34" s="100"/>
      <c r="L34" s="101"/>
      <c r="N34" s="84"/>
      <c r="O34" s="84"/>
      <c r="P34" s="84"/>
      <c r="Q34" s="84"/>
      <c r="R34" s="84"/>
    </row>
    <row r="35" spans="3:18" ht="19" x14ac:dyDescent="0.25">
      <c r="C35" s="49">
        <v>45879</v>
      </c>
      <c r="D35" s="97" t="s">
        <v>376</v>
      </c>
      <c r="E35" s="97"/>
      <c r="F35" s="28" t="s">
        <v>175</v>
      </c>
      <c r="G35" s="29">
        <v>0</v>
      </c>
      <c r="H35" s="29"/>
      <c r="I35" s="99" t="s">
        <v>546</v>
      </c>
      <c r="J35" s="100"/>
      <c r="K35" s="100"/>
      <c r="L35" s="101"/>
      <c r="N35" s="61" t="s">
        <v>55</v>
      </c>
      <c r="O35" s="61"/>
      <c r="P35" s="61"/>
      <c r="Q35" s="61"/>
      <c r="R35" s="61"/>
    </row>
    <row r="36" spans="3:18" ht="19" x14ac:dyDescent="0.25">
      <c r="C36" s="49">
        <v>45880</v>
      </c>
      <c r="D36" s="97" t="s">
        <v>199</v>
      </c>
      <c r="E36" s="97"/>
      <c r="F36" s="28" t="s">
        <v>175</v>
      </c>
      <c r="G36" s="29">
        <v>95</v>
      </c>
      <c r="H36" s="29"/>
      <c r="I36" s="99"/>
      <c r="J36" s="100"/>
      <c r="K36" s="100"/>
      <c r="L36" s="101"/>
      <c r="N36" s="6" t="s">
        <v>94</v>
      </c>
      <c r="O36" s="6" t="s">
        <v>518</v>
      </c>
      <c r="P36" s="6" t="s">
        <v>57</v>
      </c>
      <c r="Q36" s="6" t="s">
        <v>37</v>
      </c>
      <c r="R36" s="6" t="s">
        <v>446</v>
      </c>
    </row>
    <row r="37" spans="3:18" ht="19" x14ac:dyDescent="0.25">
      <c r="C37" s="49">
        <v>45881</v>
      </c>
      <c r="D37" s="97" t="s">
        <v>527</v>
      </c>
      <c r="E37" s="97"/>
      <c r="F37" s="28" t="s">
        <v>175</v>
      </c>
      <c r="G37" s="29">
        <v>0</v>
      </c>
      <c r="H37" s="29"/>
      <c r="I37" s="99" t="s">
        <v>250</v>
      </c>
      <c r="J37" s="100"/>
      <c r="K37" s="100"/>
      <c r="L37" s="101"/>
      <c r="N37" s="3"/>
      <c r="O37" s="3"/>
      <c r="P37" s="3"/>
      <c r="Q37" s="5"/>
      <c r="R37" s="5"/>
    </row>
    <row r="38" spans="3:18" ht="19" x14ac:dyDescent="0.25">
      <c r="C38" s="49">
        <v>45881</v>
      </c>
      <c r="D38" s="97" t="s">
        <v>218</v>
      </c>
      <c r="E38" s="97"/>
      <c r="F38" s="28" t="s">
        <v>175</v>
      </c>
      <c r="G38" s="29">
        <v>0</v>
      </c>
      <c r="H38" s="29"/>
      <c r="I38" s="99" t="s">
        <v>230</v>
      </c>
      <c r="J38" s="100"/>
      <c r="K38" s="100"/>
      <c r="L38" s="101"/>
    </row>
    <row r="39" spans="3:18" ht="19" x14ac:dyDescent="0.25">
      <c r="C39" s="49">
        <v>45881</v>
      </c>
      <c r="D39" s="97" t="s">
        <v>382</v>
      </c>
      <c r="E39" s="97"/>
      <c r="F39" s="28" t="s">
        <v>175</v>
      </c>
      <c r="G39" s="29">
        <v>0</v>
      </c>
      <c r="H39" s="29"/>
      <c r="I39" s="99" t="s">
        <v>230</v>
      </c>
      <c r="J39" s="100"/>
      <c r="K39" s="100"/>
      <c r="L39" s="101"/>
    </row>
    <row r="40" spans="3:18" ht="19" x14ac:dyDescent="0.25">
      <c r="C40" s="49">
        <v>45881</v>
      </c>
      <c r="D40" s="97" t="s">
        <v>381</v>
      </c>
      <c r="E40" s="97"/>
      <c r="F40" s="28" t="s">
        <v>175</v>
      </c>
      <c r="G40" s="29">
        <v>0</v>
      </c>
      <c r="H40" s="29"/>
      <c r="I40" s="99" t="s">
        <v>230</v>
      </c>
      <c r="J40" s="100"/>
      <c r="K40" s="100"/>
      <c r="L40" s="101"/>
      <c r="N40" s="63" t="s">
        <v>61</v>
      </c>
      <c r="O40" s="65"/>
    </row>
    <row r="41" spans="3:18" ht="19" x14ac:dyDescent="0.25">
      <c r="C41" s="49">
        <v>45882</v>
      </c>
      <c r="D41" s="97" t="s">
        <v>182</v>
      </c>
      <c r="E41" s="97"/>
      <c r="F41" s="28" t="s">
        <v>175</v>
      </c>
      <c r="G41" s="29">
        <v>0</v>
      </c>
      <c r="H41" s="29"/>
      <c r="I41" s="99" t="s">
        <v>230</v>
      </c>
      <c r="J41" s="100"/>
      <c r="K41" s="100"/>
      <c r="L41" s="101"/>
      <c r="N41" s="6" t="s">
        <v>67</v>
      </c>
      <c r="O41" s="6" t="s">
        <v>53</v>
      </c>
    </row>
    <row r="42" spans="3:18" ht="19" x14ac:dyDescent="0.25">
      <c r="C42" s="49">
        <v>45882</v>
      </c>
      <c r="D42" s="97" t="s">
        <v>183</v>
      </c>
      <c r="E42" s="97"/>
      <c r="F42" s="28" t="s">
        <v>175</v>
      </c>
      <c r="G42" s="29">
        <v>0</v>
      </c>
      <c r="H42" s="29"/>
      <c r="I42" s="99" t="s">
        <v>230</v>
      </c>
      <c r="J42" s="100"/>
      <c r="K42" s="100"/>
      <c r="L42" s="101"/>
      <c r="N42" s="5">
        <f>O7+G12+H93+P25+P32+R37+H123</f>
        <v>215226.59600000002</v>
      </c>
      <c r="O42" s="5">
        <f>G12+O7+P32</f>
        <v>120291.68</v>
      </c>
    </row>
    <row r="43" spans="3:18" ht="19" x14ac:dyDescent="0.25">
      <c r="C43" s="49">
        <v>45882</v>
      </c>
      <c r="D43" s="97" t="s">
        <v>224</v>
      </c>
      <c r="E43" s="97"/>
      <c r="F43" s="28" t="s">
        <v>175</v>
      </c>
      <c r="G43" s="29">
        <v>0</v>
      </c>
      <c r="H43" s="29"/>
      <c r="I43" s="99" t="s">
        <v>230</v>
      </c>
      <c r="J43" s="100"/>
      <c r="K43" s="100"/>
      <c r="L43" s="101"/>
    </row>
    <row r="44" spans="3:18" ht="19" x14ac:dyDescent="0.25">
      <c r="C44" s="49">
        <v>45883</v>
      </c>
      <c r="D44" s="97" t="s">
        <v>185</v>
      </c>
      <c r="E44" s="97"/>
      <c r="F44" s="28" t="s">
        <v>176</v>
      </c>
      <c r="G44" s="29">
        <v>0</v>
      </c>
      <c r="H44" s="29"/>
      <c r="I44" s="99" t="s">
        <v>230</v>
      </c>
      <c r="J44" s="100"/>
      <c r="K44" s="100"/>
      <c r="L44" s="101"/>
    </row>
    <row r="45" spans="3:18" ht="19" x14ac:dyDescent="0.25">
      <c r="C45" s="49">
        <v>45883</v>
      </c>
      <c r="D45" s="97" t="s">
        <v>184</v>
      </c>
      <c r="E45" s="97"/>
      <c r="F45" s="28" t="s">
        <v>176</v>
      </c>
      <c r="G45" s="29">
        <v>18</v>
      </c>
      <c r="H45" s="29" t="s">
        <v>12</v>
      </c>
      <c r="I45" s="99"/>
      <c r="J45" s="100"/>
      <c r="K45" s="100"/>
      <c r="L45" s="101"/>
    </row>
    <row r="46" spans="3:18" ht="19" x14ac:dyDescent="0.25">
      <c r="C46" s="50">
        <v>45884</v>
      </c>
      <c r="D46" s="97" t="s">
        <v>372</v>
      </c>
      <c r="E46" s="97"/>
      <c r="F46" s="28" t="s">
        <v>176</v>
      </c>
      <c r="G46" s="29">
        <v>0</v>
      </c>
      <c r="H46" s="29"/>
      <c r="I46" s="99" t="s">
        <v>230</v>
      </c>
      <c r="J46" s="100"/>
      <c r="K46" s="100"/>
      <c r="L46" s="101"/>
    </row>
    <row r="47" spans="3:18" ht="19" x14ac:dyDescent="0.25">
      <c r="C47" s="50">
        <v>45884</v>
      </c>
      <c r="D47" s="97" t="s">
        <v>371</v>
      </c>
      <c r="E47" s="97"/>
      <c r="F47" s="28" t="s">
        <v>176</v>
      </c>
      <c r="G47" s="29">
        <v>0</v>
      </c>
      <c r="H47" s="29"/>
      <c r="I47" s="99" t="s">
        <v>230</v>
      </c>
      <c r="J47" s="100"/>
      <c r="K47" s="100"/>
      <c r="L47" s="101"/>
    </row>
    <row r="48" spans="3:18" ht="19" x14ac:dyDescent="0.25">
      <c r="C48" s="50">
        <v>45884</v>
      </c>
      <c r="D48" s="97" t="s">
        <v>373</v>
      </c>
      <c r="E48" s="97"/>
      <c r="F48" s="28" t="s">
        <v>176</v>
      </c>
      <c r="G48" s="29">
        <v>0</v>
      </c>
      <c r="H48" s="29"/>
      <c r="I48" s="99" t="s">
        <v>230</v>
      </c>
      <c r="J48" s="100"/>
      <c r="K48" s="100"/>
      <c r="L48" s="101"/>
    </row>
    <row r="49" spans="3:12" ht="19" x14ac:dyDescent="0.25">
      <c r="C49" s="50">
        <v>45884</v>
      </c>
      <c r="D49" s="97" t="s">
        <v>248</v>
      </c>
      <c r="E49" s="97"/>
      <c r="F49" s="28" t="s">
        <v>176</v>
      </c>
      <c r="G49" s="29">
        <v>0</v>
      </c>
      <c r="H49" s="29"/>
      <c r="I49" s="99" t="s">
        <v>230</v>
      </c>
      <c r="J49" s="100"/>
      <c r="K49" s="100"/>
      <c r="L49" s="101"/>
    </row>
    <row r="50" spans="3:12" ht="19" x14ac:dyDescent="0.25">
      <c r="C50" s="50">
        <v>45884</v>
      </c>
      <c r="D50" s="97" t="s">
        <v>370</v>
      </c>
      <c r="E50" s="97"/>
      <c r="F50" s="28" t="s">
        <v>176</v>
      </c>
      <c r="G50" s="29">
        <v>0</v>
      </c>
      <c r="H50" s="29"/>
      <c r="I50" s="99" t="s">
        <v>230</v>
      </c>
      <c r="J50" s="100"/>
      <c r="K50" s="100"/>
      <c r="L50" s="101"/>
    </row>
    <row r="51" spans="3:12" ht="19" x14ac:dyDescent="0.25">
      <c r="C51" s="51">
        <v>45885</v>
      </c>
      <c r="D51" s="98" t="s">
        <v>197</v>
      </c>
      <c r="E51" s="98"/>
      <c r="F51" s="25" t="s">
        <v>177</v>
      </c>
      <c r="G51" s="26">
        <v>9</v>
      </c>
      <c r="H51" s="26"/>
      <c r="I51" s="102" t="s">
        <v>198</v>
      </c>
      <c r="J51" s="103"/>
      <c r="K51" s="103"/>
      <c r="L51" s="104"/>
    </row>
    <row r="52" spans="3:12" ht="19" x14ac:dyDescent="0.25">
      <c r="C52" s="51">
        <v>45885</v>
      </c>
      <c r="D52" s="98" t="s">
        <v>364</v>
      </c>
      <c r="E52" s="98"/>
      <c r="F52" s="25" t="s">
        <v>177</v>
      </c>
      <c r="G52" s="26">
        <v>20</v>
      </c>
      <c r="H52" s="26"/>
      <c r="I52" s="102"/>
      <c r="J52" s="103"/>
      <c r="K52" s="103"/>
      <c r="L52" s="104"/>
    </row>
    <row r="53" spans="3:12" ht="19" x14ac:dyDescent="0.25">
      <c r="C53" s="51">
        <v>45886</v>
      </c>
      <c r="D53" s="98" t="s">
        <v>520</v>
      </c>
      <c r="E53" s="98"/>
      <c r="F53" s="25" t="s">
        <v>177</v>
      </c>
      <c r="G53" s="26">
        <v>8</v>
      </c>
      <c r="H53" s="26"/>
      <c r="I53" s="102"/>
      <c r="J53" s="103"/>
      <c r="K53" s="103"/>
      <c r="L53" s="104"/>
    </row>
    <row r="54" spans="3:12" ht="19" x14ac:dyDescent="0.25">
      <c r="C54" s="51">
        <v>45886</v>
      </c>
      <c r="D54" s="98" t="s">
        <v>521</v>
      </c>
      <c r="E54" s="98"/>
      <c r="F54" s="25" t="s">
        <v>177</v>
      </c>
      <c r="G54" s="26">
        <v>5</v>
      </c>
      <c r="H54" s="26"/>
      <c r="I54" s="102"/>
      <c r="J54" s="103"/>
      <c r="K54" s="103"/>
      <c r="L54" s="104"/>
    </row>
    <row r="55" spans="3:12" ht="19" x14ac:dyDescent="0.25">
      <c r="C55" s="51">
        <v>45886</v>
      </c>
      <c r="D55" s="98" t="s">
        <v>219</v>
      </c>
      <c r="E55" s="98"/>
      <c r="F55" s="25" t="s">
        <v>177</v>
      </c>
      <c r="G55" s="26">
        <v>15.72</v>
      </c>
      <c r="H55" s="26" t="s">
        <v>12</v>
      </c>
      <c r="I55" s="102"/>
      <c r="J55" s="103"/>
      <c r="K55" s="103"/>
      <c r="L55" s="104"/>
    </row>
    <row r="56" spans="3:12" ht="19" x14ac:dyDescent="0.25">
      <c r="C56" s="51">
        <v>45887</v>
      </c>
      <c r="D56" s="98" t="s">
        <v>239</v>
      </c>
      <c r="E56" s="98"/>
      <c r="F56" s="25" t="s">
        <v>180</v>
      </c>
      <c r="G56" s="26">
        <v>6</v>
      </c>
      <c r="H56" s="26"/>
      <c r="I56" s="102"/>
      <c r="J56" s="103"/>
      <c r="K56" s="103"/>
      <c r="L56" s="104"/>
    </row>
    <row r="57" spans="3:12" ht="19" x14ac:dyDescent="0.25">
      <c r="C57" s="51">
        <v>45887</v>
      </c>
      <c r="D57" s="98" t="s">
        <v>369</v>
      </c>
      <c r="E57" s="98"/>
      <c r="F57" s="25" t="s">
        <v>180</v>
      </c>
      <c r="G57" s="26">
        <v>4.5</v>
      </c>
      <c r="H57" s="26"/>
      <c r="I57" s="102"/>
      <c r="J57" s="103"/>
      <c r="K57" s="103"/>
      <c r="L57" s="104"/>
    </row>
    <row r="58" spans="3:12" ht="19" x14ac:dyDescent="0.25">
      <c r="C58" s="51">
        <v>45887</v>
      </c>
      <c r="D58" s="98" t="s">
        <v>367</v>
      </c>
      <c r="E58" s="98"/>
      <c r="F58" s="25" t="s">
        <v>180</v>
      </c>
      <c r="G58" s="26">
        <v>19</v>
      </c>
      <c r="H58" s="26"/>
      <c r="I58" s="102" t="s">
        <v>428</v>
      </c>
      <c r="J58" s="103"/>
      <c r="K58" s="103"/>
      <c r="L58" s="104"/>
    </row>
    <row r="59" spans="3:12" ht="19" x14ac:dyDescent="0.25">
      <c r="C59" s="51">
        <v>45887</v>
      </c>
      <c r="D59" s="98" t="s">
        <v>368</v>
      </c>
      <c r="E59" s="98"/>
      <c r="F59" s="25" t="s">
        <v>180</v>
      </c>
      <c r="G59" s="26">
        <v>4</v>
      </c>
      <c r="H59" s="26"/>
      <c r="I59" s="102"/>
      <c r="J59" s="103"/>
      <c r="K59" s="103"/>
      <c r="L59" s="104"/>
    </row>
    <row r="60" spans="3:12" ht="19" x14ac:dyDescent="0.25">
      <c r="C60" s="51">
        <v>45888</v>
      </c>
      <c r="D60" s="98" t="s">
        <v>240</v>
      </c>
      <c r="E60" s="98"/>
      <c r="F60" s="25" t="s">
        <v>181</v>
      </c>
      <c r="G60" s="26">
        <v>10</v>
      </c>
      <c r="H60" s="26"/>
      <c r="I60" s="102"/>
      <c r="J60" s="103"/>
      <c r="K60" s="103"/>
      <c r="L60" s="104"/>
    </row>
    <row r="61" spans="3:12" ht="19" x14ac:dyDescent="0.25">
      <c r="C61" s="51">
        <v>45888</v>
      </c>
      <c r="D61" s="98" t="s">
        <v>222</v>
      </c>
      <c r="E61" s="98"/>
      <c r="F61" s="25" t="s">
        <v>177</v>
      </c>
      <c r="G61" s="26">
        <v>12</v>
      </c>
      <c r="H61" s="26"/>
      <c r="I61" s="102"/>
      <c r="J61" s="103"/>
      <c r="K61" s="103"/>
      <c r="L61" s="104"/>
    </row>
    <row r="62" spans="3:12" ht="19" x14ac:dyDescent="0.25">
      <c r="C62" s="51">
        <v>45889</v>
      </c>
      <c r="D62" s="98" t="s">
        <v>365</v>
      </c>
      <c r="E62" s="98"/>
      <c r="F62" s="25" t="s">
        <v>366</v>
      </c>
      <c r="G62" s="26">
        <v>6</v>
      </c>
      <c r="H62" s="26"/>
      <c r="I62" s="102"/>
      <c r="J62" s="103"/>
      <c r="K62" s="103"/>
      <c r="L62" s="104"/>
    </row>
    <row r="63" spans="3:12" ht="19" x14ac:dyDescent="0.25">
      <c r="C63" s="51">
        <v>45890</v>
      </c>
      <c r="D63" s="98" t="s">
        <v>220</v>
      </c>
      <c r="E63" s="98"/>
      <c r="F63" s="25" t="s">
        <v>177</v>
      </c>
      <c r="G63" s="26">
        <v>8</v>
      </c>
      <c r="H63" s="26"/>
      <c r="I63" s="102"/>
      <c r="J63" s="103"/>
      <c r="K63" s="103"/>
      <c r="L63" s="104"/>
    </row>
    <row r="64" spans="3:12" ht="19" x14ac:dyDescent="0.25">
      <c r="C64" s="51">
        <v>45890</v>
      </c>
      <c r="D64" s="98" t="s">
        <v>522</v>
      </c>
      <c r="E64" s="98"/>
      <c r="F64" s="25" t="s">
        <v>177</v>
      </c>
      <c r="G64" s="26">
        <v>8</v>
      </c>
      <c r="H64" s="26"/>
      <c r="I64" s="102"/>
      <c r="J64" s="103"/>
      <c r="K64" s="103"/>
      <c r="L64" s="104"/>
    </row>
    <row r="65" spans="3:12" ht="19" x14ac:dyDescent="0.25">
      <c r="C65" s="51">
        <v>45891</v>
      </c>
      <c r="D65" s="98" t="s">
        <v>217</v>
      </c>
      <c r="E65" s="98"/>
      <c r="F65" s="25" t="s">
        <v>177</v>
      </c>
      <c r="G65" s="26">
        <v>12</v>
      </c>
      <c r="H65" s="26"/>
      <c r="I65" s="102" t="s">
        <v>234</v>
      </c>
      <c r="J65" s="103"/>
      <c r="K65" s="103"/>
      <c r="L65" s="104"/>
    </row>
    <row r="66" spans="3:12" ht="19" x14ac:dyDescent="0.25">
      <c r="C66" s="51">
        <v>45891</v>
      </c>
      <c r="D66" s="98" t="s">
        <v>235</v>
      </c>
      <c r="E66" s="98"/>
      <c r="F66" s="25" t="s">
        <v>177</v>
      </c>
      <c r="G66" s="26">
        <v>5</v>
      </c>
      <c r="H66" s="26"/>
      <c r="I66" s="102"/>
      <c r="J66" s="103"/>
      <c r="K66" s="103"/>
      <c r="L66" s="104"/>
    </row>
    <row r="67" spans="3:12" ht="19" x14ac:dyDescent="0.25">
      <c r="C67" s="51">
        <v>45891</v>
      </c>
      <c r="D67" s="98" t="s">
        <v>218</v>
      </c>
      <c r="E67" s="98"/>
      <c r="F67" s="25" t="s">
        <v>177</v>
      </c>
      <c r="G67" s="26">
        <v>15.72</v>
      </c>
      <c r="H67" s="26" t="s">
        <v>12</v>
      </c>
      <c r="I67" s="102"/>
      <c r="J67" s="103"/>
      <c r="K67" s="103"/>
      <c r="L67" s="104"/>
    </row>
    <row r="68" spans="3:12" ht="19" x14ac:dyDescent="0.25">
      <c r="C68" s="52">
        <v>45892</v>
      </c>
      <c r="D68" s="93" t="s">
        <v>532</v>
      </c>
      <c r="E68" s="93"/>
      <c r="F68" s="22" t="s">
        <v>533</v>
      </c>
      <c r="G68" s="23">
        <v>8</v>
      </c>
      <c r="H68" s="23"/>
      <c r="I68" s="32"/>
      <c r="J68" s="33"/>
      <c r="K68" s="33"/>
      <c r="L68" s="34"/>
    </row>
    <row r="69" spans="3:12" ht="19" x14ac:dyDescent="0.25">
      <c r="C69" s="52">
        <v>45894</v>
      </c>
      <c r="D69" s="93" t="s">
        <v>524</v>
      </c>
      <c r="E69" s="93"/>
      <c r="F69" s="22" t="s">
        <v>179</v>
      </c>
      <c r="G69" s="23">
        <v>17</v>
      </c>
      <c r="H69" s="23"/>
      <c r="I69" s="94" t="s">
        <v>423</v>
      </c>
      <c r="J69" s="96"/>
      <c r="K69" s="96"/>
      <c r="L69" s="95"/>
    </row>
    <row r="70" spans="3:12" ht="19" x14ac:dyDescent="0.25">
      <c r="C70" s="52">
        <v>45894</v>
      </c>
      <c r="D70" s="93" t="s">
        <v>523</v>
      </c>
      <c r="E70" s="93"/>
      <c r="F70" s="22" t="s">
        <v>179</v>
      </c>
      <c r="G70" s="23">
        <v>8</v>
      </c>
      <c r="H70" s="23"/>
      <c r="I70" s="94"/>
      <c r="J70" s="96"/>
      <c r="K70" s="96"/>
      <c r="L70" s="95"/>
    </row>
    <row r="71" spans="3:12" ht="19" x14ac:dyDescent="0.25">
      <c r="C71" s="52">
        <v>45894</v>
      </c>
      <c r="D71" s="93" t="s">
        <v>191</v>
      </c>
      <c r="E71" s="93"/>
      <c r="F71" s="22" t="s">
        <v>189</v>
      </c>
      <c r="G71" s="23">
        <v>12</v>
      </c>
      <c r="H71" s="23"/>
      <c r="I71" s="94"/>
      <c r="J71" s="96"/>
      <c r="K71" s="96"/>
      <c r="L71" s="95"/>
    </row>
    <row r="72" spans="3:12" ht="19" x14ac:dyDescent="0.25">
      <c r="C72" s="52">
        <v>45895</v>
      </c>
      <c r="D72" s="93" t="s">
        <v>360</v>
      </c>
      <c r="E72" s="93"/>
      <c r="F72" s="22" t="s">
        <v>190</v>
      </c>
      <c r="G72" s="23">
        <v>8</v>
      </c>
      <c r="H72" s="23"/>
      <c r="I72" s="94"/>
      <c r="J72" s="96"/>
      <c r="K72" s="96"/>
      <c r="L72" s="95"/>
    </row>
    <row r="73" spans="3:12" ht="19" x14ac:dyDescent="0.25">
      <c r="C73" s="52">
        <v>45895</v>
      </c>
      <c r="D73" s="93" t="s">
        <v>528</v>
      </c>
      <c r="E73" s="93"/>
      <c r="F73" s="22" t="s">
        <v>190</v>
      </c>
      <c r="G73" s="23">
        <v>5</v>
      </c>
      <c r="H73" s="23"/>
      <c r="I73" s="94"/>
      <c r="J73" s="96"/>
      <c r="K73" s="96"/>
      <c r="L73" s="95"/>
    </row>
    <row r="74" spans="3:12" ht="19" x14ac:dyDescent="0.25">
      <c r="C74" s="52">
        <v>45895</v>
      </c>
      <c r="D74" s="93" t="s">
        <v>361</v>
      </c>
      <c r="E74" s="93"/>
      <c r="F74" s="22" t="s">
        <v>190</v>
      </c>
      <c r="G74" s="23">
        <v>4</v>
      </c>
      <c r="H74" s="23"/>
      <c r="I74" s="94"/>
      <c r="J74" s="96"/>
      <c r="K74" s="96"/>
      <c r="L74" s="95"/>
    </row>
    <row r="75" spans="3:12" ht="19" x14ac:dyDescent="0.25">
      <c r="C75" s="52">
        <v>45895</v>
      </c>
      <c r="D75" s="93" t="s">
        <v>362</v>
      </c>
      <c r="E75" s="93"/>
      <c r="F75" s="22" t="s">
        <v>190</v>
      </c>
      <c r="G75" s="23">
        <v>10</v>
      </c>
      <c r="H75" s="23"/>
      <c r="I75" s="94"/>
      <c r="J75" s="96"/>
      <c r="K75" s="96"/>
      <c r="L75" s="95"/>
    </row>
    <row r="76" spans="3:12" ht="19" x14ac:dyDescent="0.25">
      <c r="C76" s="52">
        <v>45896</v>
      </c>
      <c r="D76" s="93" t="s">
        <v>214</v>
      </c>
      <c r="E76" s="93"/>
      <c r="F76" s="22" t="s">
        <v>190</v>
      </c>
      <c r="G76" s="23">
        <v>10</v>
      </c>
      <c r="H76" s="23"/>
      <c r="I76" s="94"/>
      <c r="J76" s="96"/>
      <c r="K76" s="96"/>
      <c r="L76" s="95"/>
    </row>
    <row r="77" spans="3:12" ht="19" x14ac:dyDescent="0.25">
      <c r="C77" s="52">
        <v>45896</v>
      </c>
      <c r="D77" s="93" t="s">
        <v>363</v>
      </c>
      <c r="E77" s="93"/>
      <c r="F77" s="22" t="s">
        <v>190</v>
      </c>
      <c r="G77" s="23">
        <v>8</v>
      </c>
      <c r="H77" s="23"/>
      <c r="I77" s="94"/>
      <c r="J77" s="96"/>
      <c r="K77" s="96"/>
      <c r="L77" s="95"/>
    </row>
    <row r="78" spans="3:12" ht="19" x14ac:dyDescent="0.25">
      <c r="C78" s="52">
        <v>45896</v>
      </c>
      <c r="D78" s="93" t="s">
        <v>243</v>
      </c>
      <c r="E78" s="93"/>
      <c r="F78" s="22" t="s">
        <v>190</v>
      </c>
      <c r="G78" s="23">
        <v>5</v>
      </c>
      <c r="H78" s="23"/>
      <c r="I78" s="94" t="s">
        <v>245</v>
      </c>
      <c r="J78" s="96"/>
      <c r="K78" s="96"/>
      <c r="L78" s="95"/>
    </row>
    <row r="79" spans="3:12" ht="19" x14ac:dyDescent="0.25">
      <c r="C79" s="52">
        <v>45897</v>
      </c>
      <c r="D79" s="93" t="s">
        <v>359</v>
      </c>
      <c r="E79" s="93"/>
      <c r="F79" s="22" t="s">
        <v>179</v>
      </c>
      <c r="G79" s="23">
        <v>0</v>
      </c>
      <c r="H79" s="23"/>
      <c r="I79" s="94" t="s">
        <v>547</v>
      </c>
      <c r="J79" s="96"/>
      <c r="K79" s="96"/>
      <c r="L79" s="95"/>
    </row>
    <row r="80" spans="3:12" ht="19" x14ac:dyDescent="0.25">
      <c r="C80" s="52">
        <v>45897</v>
      </c>
      <c r="D80" s="93" t="s">
        <v>427</v>
      </c>
      <c r="E80" s="93"/>
      <c r="F80" s="22" t="s">
        <v>179</v>
      </c>
      <c r="G80" s="23">
        <v>0</v>
      </c>
      <c r="H80" s="23"/>
      <c r="I80" s="94" t="s">
        <v>547</v>
      </c>
      <c r="J80" s="96"/>
      <c r="K80" s="96"/>
      <c r="L80" s="95"/>
    </row>
    <row r="81" spans="3:12" ht="19" x14ac:dyDescent="0.25">
      <c r="C81" s="52">
        <v>45897</v>
      </c>
      <c r="D81" s="93" t="s">
        <v>211</v>
      </c>
      <c r="E81" s="93"/>
      <c r="F81" s="22" t="s">
        <v>179</v>
      </c>
      <c r="G81" s="23">
        <v>0</v>
      </c>
      <c r="H81" s="23"/>
      <c r="I81" s="94" t="s">
        <v>547</v>
      </c>
      <c r="J81" s="96"/>
      <c r="K81" s="96"/>
      <c r="L81" s="95"/>
    </row>
    <row r="82" spans="3:12" ht="19" x14ac:dyDescent="0.25">
      <c r="C82" s="52">
        <v>45897</v>
      </c>
      <c r="D82" s="93" t="s">
        <v>212</v>
      </c>
      <c r="E82" s="93"/>
      <c r="F82" s="22" t="s">
        <v>179</v>
      </c>
      <c r="G82" s="23">
        <v>10</v>
      </c>
      <c r="H82" s="23"/>
      <c r="I82" s="94" t="s">
        <v>547</v>
      </c>
      <c r="J82" s="96"/>
      <c r="K82" s="96"/>
      <c r="L82" s="95"/>
    </row>
    <row r="83" spans="3:12" ht="19" x14ac:dyDescent="0.25">
      <c r="C83" s="52">
        <v>45897</v>
      </c>
      <c r="D83" s="93" t="s">
        <v>425</v>
      </c>
      <c r="E83" s="93"/>
      <c r="F83" s="22" t="s">
        <v>179</v>
      </c>
      <c r="G83" s="23">
        <v>0</v>
      </c>
      <c r="H83" s="23"/>
      <c r="I83" s="94" t="s">
        <v>547</v>
      </c>
      <c r="J83" s="96"/>
      <c r="K83" s="96"/>
      <c r="L83" s="95"/>
    </row>
    <row r="84" spans="3:12" ht="19" x14ac:dyDescent="0.25">
      <c r="C84" s="52">
        <v>45898</v>
      </c>
      <c r="D84" s="93" t="s">
        <v>205</v>
      </c>
      <c r="E84" s="93"/>
      <c r="F84" s="22" t="s">
        <v>179</v>
      </c>
      <c r="G84" s="23">
        <v>7</v>
      </c>
      <c r="H84" s="23"/>
      <c r="I84" s="94" t="s">
        <v>547</v>
      </c>
      <c r="J84" s="96"/>
      <c r="K84" s="96"/>
      <c r="L84" s="95"/>
    </row>
    <row r="85" spans="3:12" ht="19" x14ac:dyDescent="0.25">
      <c r="C85" s="52">
        <v>45898</v>
      </c>
      <c r="D85" s="93" t="s">
        <v>526</v>
      </c>
      <c r="E85" s="93"/>
      <c r="F85" s="22" t="s">
        <v>179</v>
      </c>
      <c r="G85" s="23">
        <v>0</v>
      </c>
      <c r="H85" s="23"/>
      <c r="I85" s="94" t="s">
        <v>547</v>
      </c>
      <c r="J85" s="96"/>
      <c r="K85" s="96"/>
      <c r="L85" s="95"/>
    </row>
    <row r="86" spans="3:12" ht="19" x14ac:dyDescent="0.25">
      <c r="C86" s="52">
        <v>45898</v>
      </c>
      <c r="D86" s="93" t="s">
        <v>426</v>
      </c>
      <c r="E86" s="93"/>
      <c r="F86" s="22" t="s">
        <v>179</v>
      </c>
      <c r="G86" s="23">
        <v>0</v>
      </c>
      <c r="H86" s="23"/>
      <c r="I86" s="94" t="s">
        <v>547</v>
      </c>
      <c r="J86" s="96"/>
      <c r="K86" s="96"/>
      <c r="L86" s="95"/>
    </row>
    <row r="87" spans="3:12" ht="19" x14ac:dyDescent="0.25">
      <c r="C87" s="52">
        <v>45898</v>
      </c>
      <c r="D87" s="93" t="s">
        <v>207</v>
      </c>
      <c r="E87" s="93"/>
      <c r="F87" s="22" t="s">
        <v>179</v>
      </c>
      <c r="G87" s="23">
        <v>0</v>
      </c>
      <c r="H87" s="23"/>
      <c r="I87" s="94" t="s">
        <v>548</v>
      </c>
      <c r="J87" s="96"/>
      <c r="K87" s="96"/>
      <c r="L87" s="95"/>
    </row>
    <row r="88" spans="3:12" ht="19" x14ac:dyDescent="0.25">
      <c r="C88" s="52">
        <v>45898</v>
      </c>
      <c r="D88" s="94" t="s">
        <v>525</v>
      </c>
      <c r="E88" s="95"/>
      <c r="F88" s="22" t="s">
        <v>179</v>
      </c>
      <c r="G88" s="23">
        <v>0</v>
      </c>
      <c r="H88" s="23"/>
      <c r="I88" s="94" t="s">
        <v>547</v>
      </c>
      <c r="J88" s="96"/>
      <c r="K88" s="96"/>
      <c r="L88" s="95"/>
    </row>
    <row r="89" spans="3:12" ht="19" x14ac:dyDescent="0.25">
      <c r="C89" s="52">
        <v>45899</v>
      </c>
      <c r="D89" s="94" t="s">
        <v>534</v>
      </c>
      <c r="E89" s="95"/>
      <c r="F89" s="22" t="s">
        <v>179</v>
      </c>
      <c r="G89" s="23">
        <v>0</v>
      </c>
      <c r="H89" s="23"/>
      <c r="I89" s="32" t="s">
        <v>547</v>
      </c>
      <c r="J89" s="33"/>
      <c r="K89" s="33"/>
      <c r="L89" s="34"/>
    </row>
    <row r="90" spans="3:12" ht="19" x14ac:dyDescent="0.25">
      <c r="C90" s="52">
        <v>45899</v>
      </c>
      <c r="D90" s="93" t="s">
        <v>244</v>
      </c>
      <c r="E90" s="93"/>
      <c r="F90" s="22" t="s">
        <v>179</v>
      </c>
      <c r="G90" s="23">
        <v>5</v>
      </c>
      <c r="H90" s="23"/>
      <c r="I90" s="94" t="s">
        <v>547</v>
      </c>
      <c r="J90" s="96"/>
      <c r="K90" s="96"/>
      <c r="L90" s="95"/>
    </row>
    <row r="91" spans="3:12" ht="19" x14ac:dyDescent="0.25">
      <c r="C91" s="52">
        <v>45899</v>
      </c>
      <c r="D91" s="93" t="s">
        <v>424</v>
      </c>
      <c r="E91" s="93"/>
      <c r="F91" s="22" t="s">
        <v>179</v>
      </c>
      <c r="G91" s="23">
        <v>0</v>
      </c>
      <c r="H91" s="23"/>
      <c r="I91" s="94" t="s">
        <v>547</v>
      </c>
      <c r="J91" s="96"/>
      <c r="K91" s="96"/>
      <c r="L91" s="95"/>
    </row>
    <row r="92" spans="3:12" ht="19" x14ac:dyDescent="0.25">
      <c r="C92" s="1"/>
      <c r="D92" s="78"/>
      <c r="E92" s="78"/>
      <c r="F92" s="3"/>
      <c r="G92" s="4"/>
      <c r="H92" s="4"/>
      <c r="I92" s="85"/>
      <c r="J92" s="86"/>
      <c r="K92" s="86"/>
      <c r="L92" s="87"/>
    </row>
    <row r="93" spans="3:12" ht="19" x14ac:dyDescent="0.25">
      <c r="C93" s="1"/>
      <c r="D93" s="78"/>
      <c r="E93" s="78"/>
      <c r="F93" s="15"/>
      <c r="G93" s="4">
        <f>SUM(G17:G91)</f>
        <v>412.94000000000005</v>
      </c>
      <c r="H93" s="5">
        <f>G93*$R$3</f>
        <v>41995.998000000007</v>
      </c>
      <c r="I93" s="67"/>
      <c r="J93" s="68"/>
      <c r="K93" s="68"/>
      <c r="L93" s="69"/>
    </row>
    <row r="94" spans="3:12" x14ac:dyDescent="0.2"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3:12" x14ac:dyDescent="0.2">
      <c r="C95" s="84"/>
      <c r="D95" s="84"/>
      <c r="E95" s="84"/>
      <c r="F95" s="84"/>
      <c r="G95" s="84"/>
      <c r="H95" s="84"/>
      <c r="I95" s="84"/>
      <c r="J95" s="84"/>
      <c r="K95" s="84"/>
      <c r="L95" s="84"/>
    </row>
    <row r="96" spans="3:12" ht="19" x14ac:dyDescent="0.25">
      <c r="C96" s="63" t="s">
        <v>33</v>
      </c>
      <c r="D96" s="64"/>
      <c r="E96" s="64"/>
      <c r="F96" s="64"/>
      <c r="G96" s="64"/>
      <c r="H96" s="64"/>
      <c r="I96" s="64"/>
      <c r="J96" s="64"/>
      <c r="K96" s="64"/>
      <c r="L96" s="65"/>
    </row>
    <row r="97" spans="3:12" ht="19" x14ac:dyDescent="0.25">
      <c r="C97" s="6" t="s">
        <v>20</v>
      </c>
      <c r="D97" s="6" t="s">
        <v>69</v>
      </c>
      <c r="E97" s="6" t="s">
        <v>70</v>
      </c>
      <c r="F97" s="6" t="s">
        <v>201</v>
      </c>
      <c r="G97" s="6" t="s">
        <v>249</v>
      </c>
      <c r="H97" s="6" t="s">
        <v>53</v>
      </c>
      <c r="I97" s="6" t="s">
        <v>200</v>
      </c>
      <c r="J97" s="62" t="s">
        <v>7</v>
      </c>
      <c r="K97" s="62"/>
      <c r="L97" s="62"/>
    </row>
    <row r="98" spans="3:12" ht="19" x14ac:dyDescent="0.25">
      <c r="C98" s="45">
        <v>45877</v>
      </c>
      <c r="D98" s="46" t="s">
        <v>449</v>
      </c>
      <c r="E98" s="28" t="s">
        <v>175</v>
      </c>
      <c r="F98" s="46" t="s">
        <v>196</v>
      </c>
      <c r="G98" s="46">
        <v>30</v>
      </c>
      <c r="H98" s="46" t="s">
        <v>12</v>
      </c>
      <c r="I98" s="46" t="s">
        <v>519</v>
      </c>
      <c r="J98" s="107" t="s">
        <v>536</v>
      </c>
      <c r="K98" s="107"/>
      <c r="L98" s="107"/>
    </row>
    <row r="99" spans="3:12" ht="19" x14ac:dyDescent="0.25">
      <c r="C99" s="27">
        <v>45883</v>
      </c>
      <c r="D99" s="28" t="s">
        <v>175</v>
      </c>
      <c r="E99" s="28" t="s">
        <v>176</v>
      </c>
      <c r="F99" s="28" t="s">
        <v>225</v>
      </c>
      <c r="G99" s="28">
        <v>12</v>
      </c>
      <c r="H99" s="28" t="s">
        <v>12</v>
      </c>
      <c r="I99" s="28"/>
      <c r="J99" s="97"/>
      <c r="K99" s="97"/>
      <c r="L99" s="97"/>
    </row>
    <row r="100" spans="3:12" ht="19" x14ac:dyDescent="0.25">
      <c r="C100" s="27">
        <v>45885</v>
      </c>
      <c r="D100" s="28" t="s">
        <v>176</v>
      </c>
      <c r="E100" s="25" t="s">
        <v>177</v>
      </c>
      <c r="F100" s="28" t="s">
        <v>195</v>
      </c>
      <c r="G100" s="28">
        <v>19</v>
      </c>
      <c r="H100" s="28" t="s">
        <v>12</v>
      </c>
      <c r="I100" s="28"/>
      <c r="J100" s="97" t="s">
        <v>535</v>
      </c>
      <c r="K100" s="97"/>
      <c r="L100" s="97"/>
    </row>
    <row r="101" spans="3:12" ht="19" x14ac:dyDescent="0.25">
      <c r="C101" s="24">
        <v>45887</v>
      </c>
      <c r="D101" s="25" t="s">
        <v>177</v>
      </c>
      <c r="E101" s="25" t="s">
        <v>180</v>
      </c>
      <c r="F101" s="25" t="s">
        <v>225</v>
      </c>
      <c r="G101" s="25">
        <v>2.4500000000000002</v>
      </c>
      <c r="H101" s="25"/>
      <c r="I101" s="25" t="s">
        <v>188</v>
      </c>
      <c r="J101" s="98"/>
      <c r="K101" s="98"/>
      <c r="L101" s="98"/>
    </row>
    <row r="102" spans="3:12" ht="19" x14ac:dyDescent="0.25">
      <c r="C102" s="24">
        <v>45887</v>
      </c>
      <c r="D102" s="25" t="s">
        <v>180</v>
      </c>
      <c r="E102" s="25" t="s">
        <v>177</v>
      </c>
      <c r="F102" s="25" t="s">
        <v>225</v>
      </c>
      <c r="G102" s="25">
        <v>2.4500000000000002</v>
      </c>
      <c r="H102" s="25"/>
      <c r="I102" s="25" t="s">
        <v>236</v>
      </c>
      <c r="J102" s="98"/>
      <c r="K102" s="98"/>
      <c r="L102" s="98"/>
    </row>
    <row r="103" spans="3:12" ht="19" x14ac:dyDescent="0.25">
      <c r="C103" s="24">
        <v>45888</v>
      </c>
      <c r="D103" s="25" t="s">
        <v>177</v>
      </c>
      <c r="E103" s="25" t="s">
        <v>181</v>
      </c>
      <c r="F103" s="25" t="s">
        <v>225</v>
      </c>
      <c r="G103" s="25">
        <v>4.32</v>
      </c>
      <c r="H103" s="25"/>
      <c r="I103" s="25" t="s">
        <v>237</v>
      </c>
      <c r="J103" s="98"/>
      <c r="K103" s="98"/>
      <c r="L103" s="98"/>
    </row>
    <row r="104" spans="3:12" ht="19" x14ac:dyDescent="0.25">
      <c r="C104" s="24">
        <v>45888</v>
      </c>
      <c r="D104" s="25" t="s">
        <v>181</v>
      </c>
      <c r="E104" s="25" t="s">
        <v>177</v>
      </c>
      <c r="F104" s="25" t="s">
        <v>225</v>
      </c>
      <c r="G104" s="25">
        <v>4.32</v>
      </c>
      <c r="H104" s="25"/>
      <c r="I104" s="25" t="s">
        <v>238</v>
      </c>
      <c r="J104" s="98"/>
      <c r="K104" s="98"/>
      <c r="L104" s="98"/>
    </row>
    <row r="105" spans="3:12" ht="19" x14ac:dyDescent="0.25">
      <c r="C105" s="53">
        <v>45889</v>
      </c>
      <c r="D105" s="25" t="s">
        <v>177</v>
      </c>
      <c r="E105" s="25" t="s">
        <v>366</v>
      </c>
      <c r="F105" s="25" t="s">
        <v>195</v>
      </c>
      <c r="G105" s="25">
        <v>8</v>
      </c>
      <c r="H105" s="25"/>
      <c r="I105" s="25"/>
      <c r="J105" s="98"/>
      <c r="K105" s="98"/>
      <c r="L105" s="98"/>
    </row>
    <row r="106" spans="3:12" ht="19" x14ac:dyDescent="0.25">
      <c r="C106" s="53">
        <v>45889</v>
      </c>
      <c r="D106" s="25" t="s">
        <v>366</v>
      </c>
      <c r="E106" s="25" t="s">
        <v>177</v>
      </c>
      <c r="F106" s="25" t="s">
        <v>195</v>
      </c>
      <c r="G106" s="25">
        <v>8</v>
      </c>
      <c r="H106" s="25"/>
      <c r="I106" s="25"/>
      <c r="J106" s="98"/>
      <c r="K106" s="98"/>
      <c r="L106" s="98"/>
    </row>
    <row r="107" spans="3:12" ht="19" x14ac:dyDescent="0.25">
      <c r="C107" s="21">
        <v>45892</v>
      </c>
      <c r="D107" s="25" t="s">
        <v>177</v>
      </c>
      <c r="E107" s="22" t="s">
        <v>178</v>
      </c>
      <c r="F107" s="22" t="s">
        <v>195</v>
      </c>
      <c r="G107" s="22">
        <v>11</v>
      </c>
      <c r="H107" s="22" t="s">
        <v>12</v>
      </c>
      <c r="I107" s="22" t="s">
        <v>242</v>
      </c>
      <c r="J107" s="93" t="s">
        <v>535</v>
      </c>
      <c r="K107" s="93"/>
      <c r="L107" s="93"/>
    </row>
    <row r="108" spans="3:12" ht="19" x14ac:dyDescent="0.25">
      <c r="C108" s="21">
        <v>45892</v>
      </c>
      <c r="D108" s="22" t="s">
        <v>178</v>
      </c>
      <c r="E108" s="22" t="s">
        <v>533</v>
      </c>
      <c r="F108" s="22" t="s">
        <v>195</v>
      </c>
      <c r="G108" s="22">
        <v>3</v>
      </c>
      <c r="H108" s="22"/>
      <c r="I108" s="22" t="s">
        <v>228</v>
      </c>
      <c r="J108" s="93"/>
      <c r="K108" s="93"/>
      <c r="L108" s="93"/>
    </row>
    <row r="109" spans="3:12" ht="19" x14ac:dyDescent="0.25">
      <c r="C109" s="21">
        <v>45892</v>
      </c>
      <c r="D109" s="22" t="s">
        <v>533</v>
      </c>
      <c r="E109" s="22" t="s">
        <v>178</v>
      </c>
      <c r="F109" s="22" t="s">
        <v>195</v>
      </c>
      <c r="G109" s="22">
        <v>3.2</v>
      </c>
      <c r="H109" s="22"/>
      <c r="I109" s="22" t="s">
        <v>228</v>
      </c>
      <c r="J109" s="93"/>
      <c r="K109" s="93"/>
      <c r="L109" s="93"/>
    </row>
    <row r="110" spans="3:12" ht="19" x14ac:dyDescent="0.25">
      <c r="C110" s="21">
        <v>45893</v>
      </c>
      <c r="D110" s="22" t="s">
        <v>178</v>
      </c>
      <c r="E110" s="22" t="s">
        <v>192</v>
      </c>
      <c r="F110" s="22" t="s">
        <v>196</v>
      </c>
      <c r="G110" s="22">
        <v>1.5</v>
      </c>
      <c r="H110" s="22"/>
      <c r="I110" s="22" t="s">
        <v>228</v>
      </c>
      <c r="J110" s="93"/>
      <c r="K110" s="93"/>
      <c r="L110" s="93"/>
    </row>
    <row r="111" spans="3:12" ht="19" x14ac:dyDescent="0.25">
      <c r="C111" s="21">
        <v>45893</v>
      </c>
      <c r="D111" s="22" t="s">
        <v>192</v>
      </c>
      <c r="E111" s="22" t="s">
        <v>193</v>
      </c>
      <c r="F111" s="22" t="s">
        <v>195</v>
      </c>
      <c r="G111" s="22">
        <v>5.7</v>
      </c>
      <c r="H111" s="22"/>
      <c r="I111" s="22" t="s">
        <v>229</v>
      </c>
      <c r="J111" s="93"/>
      <c r="K111" s="93"/>
      <c r="L111" s="93"/>
    </row>
    <row r="112" spans="3:12" ht="19" x14ac:dyDescent="0.25">
      <c r="C112" s="21">
        <v>45893</v>
      </c>
      <c r="D112" s="22" t="s">
        <v>193</v>
      </c>
      <c r="E112" s="22" t="s">
        <v>192</v>
      </c>
      <c r="F112" s="22" t="s">
        <v>227</v>
      </c>
      <c r="G112" s="22">
        <v>15</v>
      </c>
      <c r="H112" s="22"/>
      <c r="I112" s="22"/>
      <c r="J112" s="94" t="s">
        <v>194</v>
      </c>
      <c r="K112" s="96"/>
      <c r="L112" s="95"/>
    </row>
    <row r="113" spans="3:12" ht="19" x14ac:dyDescent="0.25">
      <c r="C113" s="21">
        <v>45893</v>
      </c>
      <c r="D113" s="22" t="s">
        <v>192</v>
      </c>
      <c r="E113" s="22" t="s">
        <v>178</v>
      </c>
      <c r="F113" s="22" t="s">
        <v>196</v>
      </c>
      <c r="G113" s="22">
        <v>1.5</v>
      </c>
      <c r="H113" s="22"/>
      <c r="I113" s="22"/>
      <c r="J113" s="93"/>
      <c r="K113" s="93"/>
      <c r="L113" s="93"/>
    </row>
    <row r="114" spans="3:12" ht="19" x14ac:dyDescent="0.25">
      <c r="C114" s="21">
        <v>45893</v>
      </c>
      <c r="D114" s="22" t="s">
        <v>178</v>
      </c>
      <c r="E114" s="22" t="s">
        <v>179</v>
      </c>
      <c r="F114" s="22" t="s">
        <v>195</v>
      </c>
      <c r="G114" s="22">
        <v>25</v>
      </c>
      <c r="H114" s="22"/>
      <c r="I114" s="22" t="s">
        <v>241</v>
      </c>
      <c r="J114" s="93"/>
      <c r="K114" s="93"/>
      <c r="L114" s="93"/>
    </row>
    <row r="115" spans="3:12" ht="19" x14ac:dyDescent="0.25">
      <c r="C115" s="21">
        <v>45894</v>
      </c>
      <c r="D115" s="22" t="s">
        <v>179</v>
      </c>
      <c r="E115" s="22" t="s">
        <v>189</v>
      </c>
      <c r="F115" s="22" t="s">
        <v>195</v>
      </c>
      <c r="G115" s="22">
        <v>2.6</v>
      </c>
      <c r="H115" s="22"/>
      <c r="I115" s="22"/>
      <c r="J115" s="93"/>
      <c r="K115" s="93"/>
      <c r="L115" s="93"/>
    </row>
    <row r="116" spans="3:12" ht="19" x14ac:dyDescent="0.25">
      <c r="C116" s="21">
        <v>45894</v>
      </c>
      <c r="D116" s="22" t="s">
        <v>189</v>
      </c>
      <c r="E116" s="22" t="s">
        <v>179</v>
      </c>
      <c r="F116" s="22" t="s">
        <v>195</v>
      </c>
      <c r="G116" s="22">
        <v>2.6</v>
      </c>
      <c r="H116" s="22"/>
      <c r="I116" s="22"/>
      <c r="J116" s="93"/>
      <c r="K116" s="93"/>
      <c r="L116" s="93"/>
    </row>
    <row r="117" spans="3:12" ht="19" x14ac:dyDescent="0.25">
      <c r="C117" s="21">
        <v>45894</v>
      </c>
      <c r="D117" s="22" t="s">
        <v>189</v>
      </c>
      <c r="E117" s="22" t="s">
        <v>179</v>
      </c>
      <c r="F117" s="22" t="s">
        <v>195</v>
      </c>
      <c r="G117" s="22">
        <v>2.6</v>
      </c>
      <c r="H117" s="22"/>
      <c r="I117" s="22"/>
      <c r="J117" s="93"/>
      <c r="K117" s="93"/>
      <c r="L117" s="93"/>
    </row>
    <row r="118" spans="3:12" ht="19" x14ac:dyDescent="0.25">
      <c r="C118" s="21">
        <v>45895</v>
      </c>
      <c r="D118" s="22" t="s">
        <v>179</v>
      </c>
      <c r="E118" s="22" t="s">
        <v>190</v>
      </c>
      <c r="F118" s="22" t="s">
        <v>225</v>
      </c>
      <c r="G118" s="22">
        <v>5.2</v>
      </c>
      <c r="H118" s="22"/>
      <c r="I118" s="22"/>
      <c r="J118" s="93"/>
      <c r="K118" s="93"/>
      <c r="L118" s="93"/>
    </row>
    <row r="119" spans="3:12" ht="19" x14ac:dyDescent="0.25">
      <c r="C119" s="21">
        <v>45895</v>
      </c>
      <c r="D119" s="22" t="s">
        <v>190</v>
      </c>
      <c r="E119" s="22" t="s">
        <v>179</v>
      </c>
      <c r="F119" s="22" t="s">
        <v>225</v>
      </c>
      <c r="G119" s="22">
        <v>5.2</v>
      </c>
      <c r="H119" s="22"/>
      <c r="I119" s="22"/>
      <c r="J119" s="93"/>
      <c r="K119" s="93"/>
      <c r="L119" s="93"/>
    </row>
    <row r="120" spans="3:12" ht="19" x14ac:dyDescent="0.25">
      <c r="C120" s="21">
        <v>45896</v>
      </c>
      <c r="D120" s="22" t="s">
        <v>179</v>
      </c>
      <c r="E120" s="22" t="s">
        <v>190</v>
      </c>
      <c r="F120" s="22" t="s">
        <v>225</v>
      </c>
      <c r="G120" s="22">
        <v>5.2</v>
      </c>
      <c r="H120" s="22"/>
      <c r="I120" s="22"/>
      <c r="J120" s="93"/>
      <c r="K120" s="93"/>
      <c r="L120" s="93"/>
    </row>
    <row r="121" spans="3:12" ht="19" x14ac:dyDescent="0.25">
      <c r="C121" s="21">
        <v>45896</v>
      </c>
      <c r="D121" s="22" t="s">
        <v>190</v>
      </c>
      <c r="E121" s="22" t="s">
        <v>179</v>
      </c>
      <c r="F121" s="22" t="s">
        <v>225</v>
      </c>
      <c r="G121" s="22">
        <v>5.2</v>
      </c>
      <c r="H121" s="22"/>
      <c r="I121" s="22"/>
      <c r="J121" s="93"/>
      <c r="K121" s="93"/>
      <c r="L121" s="93"/>
    </row>
    <row r="122" spans="3:12" x14ac:dyDescent="0.2">
      <c r="C122" s="1"/>
      <c r="D122" s="1"/>
      <c r="E122" s="1"/>
      <c r="F122" s="1"/>
      <c r="G122" s="1"/>
      <c r="H122" s="1"/>
      <c r="I122" s="1"/>
      <c r="J122" s="78"/>
      <c r="K122" s="78"/>
      <c r="L122" s="78"/>
    </row>
    <row r="123" spans="3:12" ht="19" x14ac:dyDescent="0.25">
      <c r="C123" s="13"/>
      <c r="D123" s="3"/>
      <c r="E123" s="1"/>
      <c r="F123" s="3"/>
      <c r="G123" s="30">
        <f>SUM(G98:G121)</f>
        <v>185.03999999999994</v>
      </c>
      <c r="H123" s="5">
        <f>G123*$R$3</f>
        <v>18818.567999999996</v>
      </c>
      <c r="I123" s="3"/>
      <c r="J123" s="66"/>
      <c r="K123" s="66"/>
      <c r="L123" s="66"/>
    </row>
    <row r="124" spans="3:12" x14ac:dyDescent="0.2">
      <c r="D124" s="44"/>
      <c r="E124" s="44"/>
      <c r="F124" s="44"/>
      <c r="G124" s="44"/>
      <c r="H124" s="44"/>
      <c r="I124" s="44"/>
      <c r="J124" s="44"/>
      <c r="K124" s="44"/>
      <c r="L124" s="44"/>
    </row>
  </sheetData>
  <mergeCells count="222">
    <mergeCell ref="J122:L122"/>
    <mergeCell ref="J123:L123"/>
    <mergeCell ref="I93:L93"/>
    <mergeCell ref="J116:L116"/>
    <mergeCell ref="J117:L117"/>
    <mergeCell ref="N10:R10"/>
    <mergeCell ref="Q11:R11"/>
    <mergeCell ref="Q12:R12"/>
    <mergeCell ref="Q14:R14"/>
    <mergeCell ref="Q15:R15"/>
    <mergeCell ref="Q18:R18"/>
    <mergeCell ref="Q17:R17"/>
    <mergeCell ref="N40:O40"/>
    <mergeCell ref="J97:L97"/>
    <mergeCell ref="N28:R28"/>
    <mergeCell ref="Q29:R29"/>
    <mergeCell ref="Q30:R30"/>
    <mergeCell ref="Q31:R31"/>
    <mergeCell ref="Q32:R32"/>
    <mergeCell ref="N35:R35"/>
    <mergeCell ref="N33:R34"/>
    <mergeCell ref="I92:L92"/>
    <mergeCell ref="I60:L60"/>
    <mergeCell ref="I62:L62"/>
    <mergeCell ref="J121:L121"/>
    <mergeCell ref="J101:L101"/>
    <mergeCell ref="J103:L103"/>
    <mergeCell ref="J99:L99"/>
    <mergeCell ref="J102:L102"/>
    <mergeCell ref="J119:L119"/>
    <mergeCell ref="I53:L53"/>
    <mergeCell ref="I66:L66"/>
    <mergeCell ref="I52:L52"/>
    <mergeCell ref="N2:P2"/>
    <mergeCell ref="B2:L2"/>
    <mergeCell ref="N8:P9"/>
    <mergeCell ref="D50:E50"/>
    <mergeCell ref="D49:E49"/>
    <mergeCell ref="D45:E45"/>
    <mergeCell ref="Q19:R19"/>
    <mergeCell ref="Q20:R20"/>
    <mergeCell ref="J113:L113"/>
    <mergeCell ref="J104:L104"/>
    <mergeCell ref="D63:E63"/>
    <mergeCell ref="D67:E67"/>
    <mergeCell ref="D61:E61"/>
    <mergeCell ref="D64:E64"/>
    <mergeCell ref="D55:E55"/>
    <mergeCell ref="D68:E68"/>
    <mergeCell ref="Q25:R25"/>
    <mergeCell ref="N26:R27"/>
    <mergeCell ref="D17:E17"/>
    <mergeCell ref="D18:E18"/>
    <mergeCell ref="D19:E19"/>
    <mergeCell ref="D20:E20"/>
    <mergeCell ref="D21:E21"/>
    <mergeCell ref="D22:E22"/>
    <mergeCell ref="D23:E23"/>
    <mergeCell ref="D24:E24"/>
    <mergeCell ref="D90:E90"/>
    <mergeCell ref="D70:E70"/>
    <mergeCell ref="D69:E69"/>
    <mergeCell ref="D79:E79"/>
    <mergeCell ref="D53:E53"/>
    <mergeCell ref="D66:E66"/>
    <mergeCell ref="D52:E52"/>
    <mergeCell ref="D56:E56"/>
    <mergeCell ref="D57:E57"/>
    <mergeCell ref="D58:E58"/>
    <mergeCell ref="D59:E59"/>
    <mergeCell ref="D60:E60"/>
    <mergeCell ref="D62:E62"/>
    <mergeCell ref="D44:E44"/>
    <mergeCell ref="D46:E46"/>
    <mergeCell ref="D47:E47"/>
    <mergeCell ref="D88:E88"/>
    <mergeCell ref="D65:E65"/>
    <mergeCell ref="D51:E51"/>
    <mergeCell ref="D87:E87"/>
    <mergeCell ref="D85:E85"/>
    <mergeCell ref="D72:E72"/>
    <mergeCell ref="D73:E73"/>
    <mergeCell ref="D74:E74"/>
    <mergeCell ref="D75:E75"/>
    <mergeCell ref="D76:E76"/>
    <mergeCell ref="D77:E77"/>
    <mergeCell ref="D78:E78"/>
    <mergeCell ref="Q22:R22"/>
    <mergeCell ref="Q23:R23"/>
    <mergeCell ref="Q24:R24"/>
    <mergeCell ref="Q21:R21"/>
    <mergeCell ref="D71:E71"/>
    <mergeCell ref="D81:E81"/>
    <mergeCell ref="D82:E82"/>
    <mergeCell ref="D83:E83"/>
    <mergeCell ref="D86:E86"/>
    <mergeCell ref="D80:E80"/>
    <mergeCell ref="D31:E31"/>
    <mergeCell ref="D30:E30"/>
    <mergeCell ref="D38:E38"/>
    <mergeCell ref="D33:E33"/>
    <mergeCell ref="D93:E93"/>
    <mergeCell ref="D16:E16"/>
    <mergeCell ref="I72:L72"/>
    <mergeCell ref="I73:L73"/>
    <mergeCell ref="I74:L74"/>
    <mergeCell ref="I75:L75"/>
    <mergeCell ref="I76:L76"/>
    <mergeCell ref="I77:L77"/>
    <mergeCell ref="I78:L78"/>
    <mergeCell ref="I71:L71"/>
    <mergeCell ref="I81:L81"/>
    <mergeCell ref="I82:L82"/>
    <mergeCell ref="I83:L83"/>
    <mergeCell ref="I86:L86"/>
    <mergeCell ref="I80:L80"/>
    <mergeCell ref="I88:L88"/>
    <mergeCell ref="I65:L65"/>
    <mergeCell ref="D34:E34"/>
    <mergeCell ref="D91:E91"/>
    <mergeCell ref="D84:E84"/>
    <mergeCell ref="J98:L98"/>
    <mergeCell ref="I17:L17"/>
    <mergeCell ref="I18:L18"/>
    <mergeCell ref="I19:L19"/>
    <mergeCell ref="I20:L20"/>
    <mergeCell ref="I21:L21"/>
    <mergeCell ref="I22:L22"/>
    <mergeCell ref="I23:L23"/>
    <mergeCell ref="I24:L24"/>
    <mergeCell ref="I90:L90"/>
    <mergeCell ref="I70:L70"/>
    <mergeCell ref="I69:L69"/>
    <mergeCell ref="I79:L79"/>
    <mergeCell ref="I91:L91"/>
    <mergeCell ref="I84:L84"/>
    <mergeCell ref="I87:L87"/>
    <mergeCell ref="I85:L85"/>
    <mergeCell ref="D92:E92"/>
    <mergeCell ref="I48:L48"/>
    <mergeCell ref="I36:L36"/>
    <mergeCell ref="I30:L30"/>
    <mergeCell ref="I38:L38"/>
    <mergeCell ref="I33:L33"/>
    <mergeCell ref="I34:L34"/>
    <mergeCell ref="I35:L35"/>
    <mergeCell ref="I64:L64"/>
    <mergeCell ref="I55:L55"/>
    <mergeCell ref="I50:L50"/>
    <mergeCell ref="I49:L49"/>
    <mergeCell ref="I45:L45"/>
    <mergeCell ref="I44:L44"/>
    <mergeCell ref="I46:L46"/>
    <mergeCell ref="I56:L56"/>
    <mergeCell ref="I57:L57"/>
    <mergeCell ref="I58:L58"/>
    <mergeCell ref="I59:L59"/>
    <mergeCell ref="D35:E35"/>
    <mergeCell ref="D32:E32"/>
    <mergeCell ref="D43:E43"/>
    <mergeCell ref="D37:E37"/>
    <mergeCell ref="D48:E48"/>
    <mergeCell ref="I63:L63"/>
    <mergeCell ref="I67:L67"/>
    <mergeCell ref="I61:L61"/>
    <mergeCell ref="I51:L51"/>
    <mergeCell ref="C15:L15"/>
    <mergeCell ref="I32:L32"/>
    <mergeCell ref="I43:L43"/>
    <mergeCell ref="I29:L29"/>
    <mergeCell ref="I37:L37"/>
    <mergeCell ref="I26:L26"/>
    <mergeCell ref="I27:L27"/>
    <mergeCell ref="I25:L25"/>
    <mergeCell ref="I28:L28"/>
    <mergeCell ref="I40:L40"/>
    <mergeCell ref="D27:E27"/>
    <mergeCell ref="D25:E25"/>
    <mergeCell ref="D28:E28"/>
    <mergeCell ref="D40:E40"/>
    <mergeCell ref="D42:E42"/>
    <mergeCell ref="D39:E39"/>
    <mergeCell ref="D41:E41"/>
    <mergeCell ref="D29:E29"/>
    <mergeCell ref="D26:E26"/>
    <mergeCell ref="D36:E36"/>
    <mergeCell ref="J120:L120"/>
    <mergeCell ref="J115:L115"/>
    <mergeCell ref="D89:E89"/>
    <mergeCell ref="J111:L111"/>
    <mergeCell ref="J114:L114"/>
    <mergeCell ref="I16:L16"/>
    <mergeCell ref="J112:L112"/>
    <mergeCell ref="J108:L108"/>
    <mergeCell ref="J109:L109"/>
    <mergeCell ref="J118:L118"/>
    <mergeCell ref="C94:L95"/>
    <mergeCell ref="C96:L96"/>
    <mergeCell ref="J100:L100"/>
    <mergeCell ref="J105:L105"/>
    <mergeCell ref="J106:L106"/>
    <mergeCell ref="J107:L107"/>
    <mergeCell ref="J110:L110"/>
    <mergeCell ref="I42:L42"/>
    <mergeCell ref="I39:L39"/>
    <mergeCell ref="I41:L41"/>
    <mergeCell ref="I31:L31"/>
    <mergeCell ref="D54:E54"/>
    <mergeCell ref="I54:L54"/>
    <mergeCell ref="I47:L47"/>
    <mergeCell ref="Q13:R13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D13:L1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BC88-18C8-FD43-A638-81534DB08858}">
  <dimension ref="B2:T79"/>
  <sheetViews>
    <sheetView topLeftCell="A5" zoomScale="99" workbookViewId="0">
      <selection activeCell="G9" sqref="G9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358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388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13.3</v>
      </c>
    </row>
    <row r="4" spans="2:18" ht="19" x14ac:dyDescent="0.25">
      <c r="B4" s="13">
        <v>45875</v>
      </c>
      <c r="C4" s="13">
        <v>45883</v>
      </c>
      <c r="D4" s="3" t="s">
        <v>387</v>
      </c>
      <c r="E4" s="3" t="s">
        <v>497</v>
      </c>
      <c r="F4" s="3">
        <v>2001</v>
      </c>
      <c r="G4" s="3"/>
      <c r="H4" s="85"/>
      <c r="I4" s="86"/>
      <c r="J4" s="86"/>
      <c r="K4" s="87"/>
      <c r="L4" s="39">
        <f>C4-B4</f>
        <v>8</v>
      </c>
      <c r="N4" s="3"/>
      <c r="O4" s="3"/>
      <c r="P4" s="3"/>
    </row>
    <row r="5" spans="2:18" ht="19" x14ac:dyDescent="0.25">
      <c r="B5" s="13">
        <v>45883</v>
      </c>
      <c r="C5" s="13">
        <v>45884</v>
      </c>
      <c r="D5" s="3" t="s">
        <v>451</v>
      </c>
      <c r="E5" s="3" t="s">
        <v>500</v>
      </c>
      <c r="F5" s="3">
        <v>400</v>
      </c>
      <c r="G5" s="3"/>
      <c r="H5" s="85"/>
      <c r="I5" s="86"/>
      <c r="J5" s="86"/>
      <c r="K5" s="87"/>
      <c r="L5" s="39">
        <f t="shared" ref="L5:L6" si="0">C5-B5</f>
        <v>1</v>
      </c>
      <c r="N5" s="3"/>
      <c r="O5" s="3"/>
      <c r="P5" s="3"/>
    </row>
    <row r="6" spans="2:18" ht="19" x14ac:dyDescent="0.25">
      <c r="B6" s="13">
        <v>45884</v>
      </c>
      <c r="C6" s="13">
        <v>45888</v>
      </c>
      <c r="D6" s="3" t="s">
        <v>450</v>
      </c>
      <c r="E6" s="3" t="s">
        <v>495</v>
      </c>
      <c r="F6" s="3">
        <v>746</v>
      </c>
      <c r="G6" s="3"/>
      <c r="H6" s="85">
        <v>680</v>
      </c>
      <c r="I6" s="86"/>
      <c r="J6" s="86"/>
      <c r="K6" s="87"/>
      <c r="L6" s="39">
        <f t="shared" si="0"/>
        <v>4</v>
      </c>
      <c r="N6" s="3"/>
      <c r="O6" s="3"/>
      <c r="P6" s="3"/>
    </row>
    <row r="7" spans="2:18" ht="19" x14ac:dyDescent="0.25">
      <c r="B7" s="13">
        <v>45888</v>
      </c>
      <c r="C7" s="13">
        <v>45889</v>
      </c>
      <c r="D7" s="3" t="s">
        <v>452</v>
      </c>
      <c r="E7" s="3" t="s">
        <v>496</v>
      </c>
      <c r="F7" s="3">
        <v>625</v>
      </c>
      <c r="G7" s="3"/>
      <c r="H7" s="85"/>
      <c r="I7" s="86"/>
      <c r="J7" s="86"/>
      <c r="K7" s="87"/>
      <c r="L7" s="39">
        <f t="shared" ref="L7" si="1">C7-B7</f>
        <v>1</v>
      </c>
      <c r="N7" s="3"/>
      <c r="O7" s="5"/>
      <c r="P7" s="3"/>
    </row>
    <row r="8" spans="2:18" ht="19" x14ac:dyDescent="0.25">
      <c r="B8" s="13"/>
      <c r="C8" s="13"/>
      <c r="D8" s="3"/>
      <c r="E8" s="3"/>
      <c r="F8" s="3"/>
      <c r="G8" s="3"/>
      <c r="H8" s="85"/>
      <c r="I8" s="86"/>
      <c r="J8" s="86"/>
      <c r="K8" s="87"/>
      <c r="L8" s="39"/>
      <c r="N8" s="83"/>
      <c r="O8" s="83"/>
      <c r="P8" s="83"/>
    </row>
    <row r="9" spans="2:18" ht="19" x14ac:dyDescent="0.25">
      <c r="B9" s="2"/>
      <c r="C9" s="2"/>
      <c r="D9" s="3"/>
      <c r="E9" s="3"/>
      <c r="F9" s="3">
        <f>SUM(F4:F8)</f>
        <v>3772</v>
      </c>
      <c r="G9" s="5">
        <f>F9*$R$3</f>
        <v>50167.600000000006</v>
      </c>
      <c r="H9" s="85"/>
      <c r="I9" s="86"/>
      <c r="J9" s="86"/>
      <c r="K9" s="87"/>
      <c r="L9" s="3">
        <f>SUM(L4:L8)</f>
        <v>14</v>
      </c>
      <c r="N9" s="84"/>
      <c r="O9" s="84"/>
      <c r="P9" s="84"/>
    </row>
    <row r="10" spans="2:18" ht="19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N10" s="63" t="s">
        <v>73</v>
      </c>
      <c r="O10" s="64"/>
      <c r="P10" s="64"/>
      <c r="Q10" s="64"/>
      <c r="R10" s="65"/>
    </row>
    <row r="11" spans="2:18" ht="19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N11" s="6" t="s">
        <v>45</v>
      </c>
      <c r="O11" s="6" t="s">
        <v>388</v>
      </c>
      <c r="P11" s="6" t="s">
        <v>53</v>
      </c>
      <c r="Q11" s="79" t="s">
        <v>7</v>
      </c>
      <c r="R11" s="81"/>
    </row>
    <row r="12" spans="2:18" ht="19" x14ac:dyDescent="0.25">
      <c r="B12" s="75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7"/>
      <c r="N12" s="3" t="s">
        <v>420</v>
      </c>
      <c r="O12" s="4">
        <v>1299</v>
      </c>
      <c r="P12" s="4"/>
      <c r="Q12" s="73"/>
      <c r="R12" s="74"/>
    </row>
    <row r="13" spans="2:18" ht="19" x14ac:dyDescent="0.25">
      <c r="B13" s="6" t="s">
        <v>20</v>
      </c>
      <c r="C13" s="6" t="s">
        <v>202</v>
      </c>
      <c r="D13" s="6" t="s">
        <v>22</v>
      </c>
      <c r="E13" s="6" t="s">
        <v>2</v>
      </c>
      <c r="F13" s="6" t="s">
        <v>21</v>
      </c>
      <c r="G13" s="6" t="s">
        <v>388</v>
      </c>
      <c r="H13" s="6" t="s">
        <v>53</v>
      </c>
      <c r="I13" s="10" t="s">
        <v>7</v>
      </c>
      <c r="J13" s="16"/>
      <c r="K13" s="16"/>
      <c r="L13" s="17"/>
      <c r="N13" s="3" t="s">
        <v>420</v>
      </c>
      <c r="O13" s="4">
        <v>499</v>
      </c>
      <c r="P13" s="4"/>
      <c r="Q13" s="73"/>
      <c r="R13" s="74"/>
    </row>
    <row r="14" spans="2:18" ht="19" x14ac:dyDescent="0.25">
      <c r="B14" s="1"/>
      <c r="C14" s="1"/>
      <c r="D14" s="1"/>
      <c r="E14" s="1" t="s">
        <v>411</v>
      </c>
      <c r="F14" s="1" t="s">
        <v>387</v>
      </c>
      <c r="G14" s="1">
        <v>69</v>
      </c>
      <c r="H14" s="1"/>
      <c r="I14" s="78"/>
      <c r="J14" s="78"/>
      <c r="K14" s="78"/>
      <c r="L14" s="78"/>
      <c r="N14" s="3" t="s">
        <v>466</v>
      </c>
      <c r="O14" s="4">
        <v>70</v>
      </c>
      <c r="P14" s="4"/>
      <c r="Q14" s="73"/>
      <c r="R14" s="74"/>
    </row>
    <row r="15" spans="2:18" ht="19" x14ac:dyDescent="0.25">
      <c r="B15" s="1"/>
      <c r="C15" s="1"/>
      <c r="D15" s="1"/>
      <c r="E15" s="1" t="s">
        <v>455</v>
      </c>
      <c r="F15" s="1" t="s">
        <v>387</v>
      </c>
      <c r="G15" s="1">
        <v>0</v>
      </c>
      <c r="H15" s="1"/>
      <c r="I15" s="78" t="s">
        <v>418</v>
      </c>
      <c r="J15" s="78"/>
      <c r="K15" s="78"/>
      <c r="L15" s="78"/>
      <c r="N15" s="3" t="s">
        <v>480</v>
      </c>
      <c r="O15" s="18">
        <v>175</v>
      </c>
      <c r="P15" s="4"/>
      <c r="Q15" s="73"/>
      <c r="R15" s="74"/>
    </row>
    <row r="16" spans="2:18" ht="19" x14ac:dyDescent="0.25">
      <c r="B16" s="1"/>
      <c r="C16" s="1"/>
      <c r="D16" s="1"/>
      <c r="E16" s="1" t="s">
        <v>392</v>
      </c>
      <c r="F16" s="1" t="s">
        <v>387</v>
      </c>
      <c r="G16" s="1">
        <v>0</v>
      </c>
      <c r="H16" s="1"/>
      <c r="I16" s="78" t="s">
        <v>418</v>
      </c>
      <c r="J16" s="78"/>
      <c r="K16" s="78"/>
      <c r="L16" s="78"/>
      <c r="N16" s="3"/>
      <c r="O16" s="4"/>
      <c r="P16" s="4"/>
      <c r="Q16" s="73"/>
      <c r="R16" s="74"/>
    </row>
    <row r="17" spans="2:20" ht="19" x14ac:dyDescent="0.25">
      <c r="B17" s="1"/>
      <c r="C17" s="1"/>
      <c r="D17" s="1"/>
      <c r="E17" s="1" t="s">
        <v>409</v>
      </c>
      <c r="F17" s="1" t="s">
        <v>387</v>
      </c>
      <c r="G17" s="1">
        <v>0</v>
      </c>
      <c r="H17" s="1"/>
      <c r="I17" s="78" t="s">
        <v>418</v>
      </c>
      <c r="J17" s="78"/>
      <c r="K17" s="78"/>
      <c r="L17" s="78"/>
      <c r="N17" s="3"/>
      <c r="O17" s="4"/>
      <c r="P17" s="4"/>
      <c r="Q17" s="73"/>
      <c r="R17" s="74"/>
    </row>
    <row r="18" spans="2:20" ht="19" x14ac:dyDescent="0.25">
      <c r="B18" s="1"/>
      <c r="C18" s="1"/>
      <c r="D18" s="1"/>
      <c r="E18" s="1" t="s">
        <v>456</v>
      </c>
      <c r="F18" s="1" t="s">
        <v>387</v>
      </c>
      <c r="G18" s="1">
        <v>0</v>
      </c>
      <c r="H18" s="1"/>
      <c r="I18" s="78" t="s">
        <v>418</v>
      </c>
      <c r="J18" s="78"/>
      <c r="K18" s="78"/>
      <c r="L18" s="78"/>
      <c r="N18" s="3"/>
      <c r="O18" s="4"/>
      <c r="P18" s="4"/>
      <c r="Q18" s="73"/>
      <c r="R18" s="74"/>
    </row>
    <row r="19" spans="2:20" ht="19" x14ac:dyDescent="0.25">
      <c r="B19" s="1"/>
      <c r="C19" s="1"/>
      <c r="D19" s="1"/>
      <c r="E19" s="1" t="s">
        <v>417</v>
      </c>
      <c r="F19" s="1" t="s">
        <v>387</v>
      </c>
      <c r="G19" s="1">
        <v>0</v>
      </c>
      <c r="H19" s="1"/>
      <c r="I19" s="78" t="s">
        <v>418</v>
      </c>
      <c r="J19" s="78"/>
      <c r="K19" s="78"/>
      <c r="L19" s="78"/>
      <c r="N19" s="3"/>
      <c r="O19" s="4"/>
      <c r="P19" s="4"/>
      <c r="Q19" s="73"/>
      <c r="R19" s="74"/>
    </row>
    <row r="20" spans="2:20" ht="19" x14ac:dyDescent="0.25">
      <c r="B20" s="1"/>
      <c r="C20" s="1"/>
      <c r="D20" s="1"/>
      <c r="E20" s="1" t="s">
        <v>419</v>
      </c>
      <c r="F20" s="1" t="s">
        <v>387</v>
      </c>
      <c r="G20" s="1">
        <v>0</v>
      </c>
      <c r="H20" s="1"/>
      <c r="I20" s="78" t="s">
        <v>418</v>
      </c>
      <c r="J20" s="78"/>
      <c r="K20" s="78"/>
      <c r="L20" s="78"/>
      <c r="N20" s="3"/>
      <c r="O20" s="18">
        <f>SUM(O12:O19)</f>
        <v>2043</v>
      </c>
      <c r="P20" s="5">
        <f>O20*$R$3</f>
        <v>27171.9</v>
      </c>
      <c r="Q20" s="73"/>
      <c r="R20" s="74"/>
    </row>
    <row r="21" spans="2:20" x14ac:dyDescent="0.2">
      <c r="B21" s="1"/>
      <c r="C21" s="1"/>
      <c r="D21" s="1"/>
      <c r="E21" s="1" t="s">
        <v>412</v>
      </c>
      <c r="F21" s="1" t="s">
        <v>387</v>
      </c>
      <c r="G21" s="1">
        <v>0</v>
      </c>
      <c r="H21" s="1"/>
      <c r="I21" s="78" t="s">
        <v>418</v>
      </c>
      <c r="J21" s="78"/>
      <c r="K21" s="78"/>
      <c r="L21" s="78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413</v>
      </c>
      <c r="F22" s="1" t="s">
        <v>387</v>
      </c>
      <c r="G22" s="1">
        <v>169</v>
      </c>
      <c r="H22" s="1"/>
      <c r="I22" s="78"/>
      <c r="J22" s="78"/>
      <c r="K22" s="78"/>
      <c r="L22" s="78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407</v>
      </c>
      <c r="F23" s="1" t="s">
        <v>387</v>
      </c>
      <c r="G23" s="1">
        <v>0</v>
      </c>
      <c r="H23" s="1"/>
      <c r="I23" s="78" t="s">
        <v>418</v>
      </c>
      <c r="J23" s="78"/>
      <c r="K23" s="78"/>
      <c r="L23" s="78"/>
      <c r="N23" s="63" t="s">
        <v>38</v>
      </c>
      <c r="O23" s="64"/>
      <c r="P23" s="64"/>
      <c r="Q23" s="64"/>
      <c r="R23" s="64"/>
      <c r="S23" s="65"/>
    </row>
    <row r="24" spans="2:20" ht="19" x14ac:dyDescent="0.25">
      <c r="B24" s="1"/>
      <c r="C24" s="1"/>
      <c r="D24" s="1"/>
      <c r="E24" s="1" t="s">
        <v>457</v>
      </c>
      <c r="F24" s="1" t="s">
        <v>387</v>
      </c>
      <c r="G24" s="1">
        <v>50</v>
      </c>
      <c r="H24" s="1"/>
      <c r="I24" s="78"/>
      <c r="J24" s="78"/>
      <c r="K24" s="78"/>
      <c r="L24" s="78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406</v>
      </c>
      <c r="F25" s="1" t="s">
        <v>387</v>
      </c>
      <c r="G25" s="1">
        <v>0</v>
      </c>
      <c r="H25" s="1"/>
      <c r="I25" s="78" t="s">
        <v>418</v>
      </c>
      <c r="J25" s="78"/>
      <c r="K25" s="78"/>
      <c r="L25" s="78"/>
      <c r="N25" s="13"/>
      <c r="O25" s="3"/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458</v>
      </c>
      <c r="F26" s="1" t="s">
        <v>387</v>
      </c>
      <c r="G26" s="1">
        <v>0</v>
      </c>
      <c r="H26" s="1"/>
      <c r="I26" s="78" t="s">
        <v>418</v>
      </c>
      <c r="J26" s="78"/>
      <c r="K26" s="78"/>
      <c r="L26" s="78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 t="s">
        <v>410</v>
      </c>
      <c r="F27" s="1" t="s">
        <v>387</v>
      </c>
      <c r="G27" s="1">
        <v>0</v>
      </c>
      <c r="H27" s="1"/>
      <c r="I27" s="78" t="s">
        <v>418</v>
      </c>
      <c r="J27" s="78"/>
      <c r="K27" s="78"/>
      <c r="L27" s="78"/>
      <c r="N27" s="3"/>
      <c r="O27" s="3"/>
      <c r="P27" s="5">
        <v>25000</v>
      </c>
      <c r="Q27" s="11"/>
      <c r="R27" s="14"/>
      <c r="S27" s="15"/>
    </row>
    <row r="28" spans="2:20" x14ac:dyDescent="0.2">
      <c r="B28" s="1"/>
      <c r="C28" s="1"/>
      <c r="D28" s="1"/>
      <c r="E28" s="1" t="s">
        <v>459</v>
      </c>
      <c r="F28" s="1" t="s">
        <v>387</v>
      </c>
      <c r="G28" s="1">
        <v>155</v>
      </c>
      <c r="H28" s="1"/>
      <c r="I28" s="78"/>
      <c r="J28" s="78"/>
      <c r="K28" s="78"/>
      <c r="L28" s="78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 t="s">
        <v>460</v>
      </c>
      <c r="F29" s="1" t="s">
        <v>387</v>
      </c>
      <c r="G29" s="1">
        <v>0</v>
      </c>
      <c r="H29" s="1"/>
      <c r="I29" s="120" t="s">
        <v>418</v>
      </c>
      <c r="J29" s="121"/>
      <c r="K29" s="121"/>
      <c r="L29" s="122"/>
      <c r="N29" s="20"/>
      <c r="O29" s="20"/>
      <c r="P29" s="20"/>
      <c r="Q29" s="20"/>
      <c r="R29" s="20"/>
    </row>
    <row r="30" spans="2:20" ht="19" x14ac:dyDescent="0.25">
      <c r="B30" s="1"/>
      <c r="C30" s="1"/>
      <c r="D30" s="1"/>
      <c r="E30" s="1" t="s">
        <v>461</v>
      </c>
      <c r="F30" s="1" t="s">
        <v>387</v>
      </c>
      <c r="G30" s="1">
        <v>155</v>
      </c>
      <c r="H30" s="1"/>
      <c r="I30" s="120"/>
      <c r="J30" s="121"/>
      <c r="K30" s="121"/>
      <c r="L30" s="122"/>
      <c r="N30" s="63" t="s">
        <v>55</v>
      </c>
      <c r="O30" s="64"/>
      <c r="P30" s="64"/>
      <c r="Q30" s="64"/>
      <c r="R30" s="64"/>
      <c r="S30" s="64"/>
      <c r="T30" s="65"/>
    </row>
    <row r="31" spans="2:20" ht="19" x14ac:dyDescent="0.25">
      <c r="B31" s="1"/>
      <c r="C31" s="1"/>
      <c r="D31" s="1"/>
      <c r="E31" s="1" t="s">
        <v>462</v>
      </c>
      <c r="F31" s="1" t="s">
        <v>387</v>
      </c>
      <c r="G31" s="1">
        <v>0</v>
      </c>
      <c r="H31" s="1"/>
      <c r="I31" s="120" t="s">
        <v>418</v>
      </c>
      <c r="J31" s="121"/>
      <c r="K31" s="121"/>
      <c r="L31" s="122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1"/>
      <c r="C32" s="1"/>
      <c r="D32" s="1"/>
      <c r="E32" s="1" t="s">
        <v>414</v>
      </c>
      <c r="F32" s="1" t="s">
        <v>387</v>
      </c>
      <c r="G32" s="1">
        <v>0</v>
      </c>
      <c r="H32" s="1"/>
      <c r="I32" s="78" t="s">
        <v>418</v>
      </c>
      <c r="J32" s="78"/>
      <c r="K32" s="78"/>
      <c r="L32" s="78"/>
      <c r="N32" s="3"/>
      <c r="O32" s="4"/>
      <c r="P32" s="3"/>
      <c r="Q32" s="3"/>
      <c r="R32" s="3"/>
      <c r="S32" s="3"/>
      <c r="T32" s="5"/>
    </row>
    <row r="33" spans="2:15" x14ac:dyDescent="0.2">
      <c r="B33" s="1"/>
      <c r="C33" s="1"/>
      <c r="D33" s="1"/>
      <c r="E33" s="1" t="s">
        <v>408</v>
      </c>
      <c r="F33" s="1" t="s">
        <v>387</v>
      </c>
      <c r="G33" s="1">
        <v>0</v>
      </c>
      <c r="H33" s="1"/>
      <c r="I33" s="78" t="s">
        <v>418</v>
      </c>
      <c r="J33" s="78"/>
      <c r="K33" s="78"/>
      <c r="L33" s="78"/>
    </row>
    <row r="34" spans="2:15" x14ac:dyDescent="0.2">
      <c r="B34" s="1"/>
      <c r="C34" s="1"/>
      <c r="D34" s="1"/>
      <c r="E34" s="1" t="s">
        <v>463</v>
      </c>
      <c r="F34" s="1" t="s">
        <v>387</v>
      </c>
      <c r="G34" s="1">
        <v>60</v>
      </c>
      <c r="H34" s="1"/>
      <c r="I34" s="78"/>
      <c r="J34" s="78"/>
      <c r="K34" s="78"/>
      <c r="L34" s="78"/>
    </row>
    <row r="35" spans="2:15" ht="19" x14ac:dyDescent="0.25">
      <c r="B35" s="1"/>
      <c r="C35" s="1"/>
      <c r="D35" s="1"/>
      <c r="E35" s="1" t="s">
        <v>415</v>
      </c>
      <c r="F35" s="1" t="s">
        <v>387</v>
      </c>
      <c r="G35" s="1">
        <v>0</v>
      </c>
      <c r="H35" s="1"/>
      <c r="I35" s="78" t="s">
        <v>418</v>
      </c>
      <c r="J35" s="78"/>
      <c r="K35" s="78"/>
      <c r="L35" s="78"/>
      <c r="N35" s="63" t="s">
        <v>61</v>
      </c>
      <c r="O35" s="65"/>
    </row>
    <row r="36" spans="2:15" ht="19" x14ac:dyDescent="0.25">
      <c r="B36" s="1"/>
      <c r="C36" s="1"/>
      <c r="D36" s="1"/>
      <c r="E36" s="1" t="s">
        <v>464</v>
      </c>
      <c r="F36" s="1" t="s">
        <v>387</v>
      </c>
      <c r="G36" s="1">
        <v>0</v>
      </c>
      <c r="H36" s="1"/>
      <c r="I36" s="78" t="s">
        <v>418</v>
      </c>
      <c r="J36" s="78"/>
      <c r="K36" s="78"/>
      <c r="L36" s="78"/>
      <c r="N36" s="6" t="s">
        <v>67</v>
      </c>
      <c r="O36" s="6" t="s">
        <v>53</v>
      </c>
    </row>
    <row r="37" spans="2:15" ht="19" x14ac:dyDescent="0.25">
      <c r="B37" s="1"/>
      <c r="C37" s="1"/>
      <c r="D37" s="1"/>
      <c r="E37" s="1" t="s">
        <v>416</v>
      </c>
      <c r="F37" s="1" t="s">
        <v>387</v>
      </c>
      <c r="G37" s="1">
        <v>0</v>
      </c>
      <c r="H37" s="1"/>
      <c r="I37" s="78" t="s">
        <v>418</v>
      </c>
      <c r="J37" s="78"/>
      <c r="K37" s="78"/>
      <c r="L37" s="78"/>
      <c r="N37" s="5">
        <f>O7+G9+H51+P20+P27+T32+H77</f>
        <v>138449.00000000003</v>
      </c>
      <c r="O37" s="5"/>
    </row>
    <row r="38" spans="2:15" x14ac:dyDescent="0.2">
      <c r="B38" s="1"/>
      <c r="C38" s="1"/>
      <c r="D38" s="1"/>
      <c r="E38" s="1" t="s">
        <v>467</v>
      </c>
      <c r="F38" s="1" t="s">
        <v>468</v>
      </c>
      <c r="G38" s="1">
        <v>20</v>
      </c>
      <c r="H38" s="1"/>
      <c r="I38" s="78"/>
      <c r="J38" s="78"/>
      <c r="K38" s="78"/>
      <c r="L38" s="78"/>
    </row>
    <row r="39" spans="2:15" x14ac:dyDescent="0.2">
      <c r="B39" s="1"/>
      <c r="C39" s="1"/>
      <c r="D39" s="1"/>
      <c r="E39" s="1" t="s">
        <v>469</v>
      </c>
      <c r="F39" s="1" t="s">
        <v>468</v>
      </c>
      <c r="G39" s="1">
        <v>20</v>
      </c>
      <c r="H39" s="1"/>
      <c r="I39" s="78"/>
      <c r="J39" s="78"/>
      <c r="K39" s="78"/>
      <c r="L39" s="78"/>
    </row>
    <row r="40" spans="2:15" x14ac:dyDescent="0.2">
      <c r="B40" s="1"/>
      <c r="C40" s="1"/>
      <c r="D40" s="1"/>
      <c r="E40" s="1" t="s">
        <v>470</v>
      </c>
      <c r="F40" s="1" t="s">
        <v>468</v>
      </c>
      <c r="G40" s="1">
        <v>20</v>
      </c>
      <c r="H40" s="1"/>
      <c r="I40" s="78"/>
      <c r="J40" s="78"/>
      <c r="K40" s="78"/>
      <c r="L40" s="78"/>
    </row>
    <row r="41" spans="2:15" x14ac:dyDescent="0.2">
      <c r="B41" s="1"/>
      <c r="C41" s="1"/>
      <c r="D41" s="1"/>
      <c r="E41" s="1" t="s">
        <v>471</v>
      </c>
      <c r="F41" s="1" t="s">
        <v>472</v>
      </c>
      <c r="G41" s="1">
        <v>25</v>
      </c>
      <c r="H41" s="1"/>
      <c r="I41" s="78"/>
      <c r="J41" s="78"/>
      <c r="K41" s="78"/>
      <c r="L41" s="78"/>
    </row>
    <row r="42" spans="2:15" x14ac:dyDescent="0.2">
      <c r="B42" s="1"/>
      <c r="C42" s="1"/>
      <c r="D42" s="1"/>
      <c r="E42" s="1" t="s">
        <v>473</v>
      </c>
      <c r="F42" s="1" t="s">
        <v>472</v>
      </c>
      <c r="G42" s="1">
        <v>145</v>
      </c>
      <c r="H42" s="1"/>
      <c r="I42" s="78"/>
      <c r="J42" s="78"/>
      <c r="K42" s="78"/>
      <c r="L42" s="78"/>
    </row>
    <row r="43" spans="2:15" x14ac:dyDescent="0.2">
      <c r="B43" s="1"/>
      <c r="C43" s="1"/>
      <c r="D43" s="1"/>
      <c r="E43" s="1" t="s">
        <v>474</v>
      </c>
      <c r="F43" s="1" t="s">
        <v>450</v>
      </c>
      <c r="G43" s="1">
        <v>103</v>
      </c>
      <c r="H43" s="1"/>
      <c r="I43" s="78" t="s">
        <v>475</v>
      </c>
      <c r="J43" s="78"/>
      <c r="K43" s="78"/>
      <c r="L43" s="78"/>
    </row>
    <row r="44" spans="2:15" x14ac:dyDescent="0.2">
      <c r="B44" s="1"/>
      <c r="C44" s="1"/>
      <c r="D44" s="1"/>
      <c r="E44" s="1" t="s">
        <v>218</v>
      </c>
      <c r="F44" s="1" t="s">
        <v>450</v>
      </c>
      <c r="G44" s="1">
        <v>75</v>
      </c>
      <c r="H44" s="1"/>
      <c r="I44" s="78"/>
      <c r="J44" s="78"/>
      <c r="K44" s="78"/>
      <c r="L44" s="78"/>
    </row>
    <row r="45" spans="2:15" x14ac:dyDescent="0.2">
      <c r="B45" s="1"/>
      <c r="C45" s="1"/>
      <c r="D45" s="1"/>
      <c r="E45" s="1" t="s">
        <v>476</v>
      </c>
      <c r="F45" s="1" t="s">
        <v>450</v>
      </c>
      <c r="G45" s="1">
        <v>190</v>
      </c>
      <c r="H45" s="1"/>
      <c r="I45" s="78"/>
      <c r="J45" s="78"/>
      <c r="K45" s="78"/>
      <c r="L45" s="78"/>
    </row>
    <row r="46" spans="2:15" x14ac:dyDescent="0.2">
      <c r="B46" s="1"/>
      <c r="C46" s="1"/>
      <c r="D46" s="1"/>
      <c r="E46" s="1" t="s">
        <v>477</v>
      </c>
      <c r="F46" s="1" t="s">
        <v>450</v>
      </c>
      <c r="G46" s="1">
        <v>180</v>
      </c>
      <c r="H46" s="1"/>
      <c r="I46" s="78"/>
      <c r="J46" s="78"/>
      <c r="K46" s="78"/>
      <c r="L46" s="78"/>
    </row>
    <row r="47" spans="2:15" x14ac:dyDescent="0.2">
      <c r="B47" s="1"/>
      <c r="C47" s="1"/>
      <c r="D47" s="1"/>
      <c r="E47" s="1" t="s">
        <v>478</v>
      </c>
      <c r="F47" s="1" t="s">
        <v>479</v>
      </c>
      <c r="G47" s="1">
        <v>100</v>
      </c>
      <c r="H47" s="1"/>
      <c r="I47" s="78"/>
      <c r="J47" s="78"/>
      <c r="K47" s="78"/>
      <c r="L47" s="78"/>
    </row>
    <row r="48" spans="2:15" x14ac:dyDescent="0.2">
      <c r="B48" s="1"/>
      <c r="C48" s="1"/>
      <c r="D48" s="1"/>
      <c r="E48" s="1" t="s">
        <v>481</v>
      </c>
      <c r="F48" s="1" t="s">
        <v>452</v>
      </c>
      <c r="G48" s="1">
        <v>200</v>
      </c>
      <c r="H48" s="1"/>
      <c r="I48" s="78"/>
      <c r="J48" s="78"/>
      <c r="K48" s="78"/>
      <c r="L48" s="78"/>
    </row>
    <row r="49" spans="2:12" x14ac:dyDescent="0.2">
      <c r="B49" s="1"/>
      <c r="C49" s="1"/>
      <c r="D49" s="1"/>
      <c r="E49" s="1"/>
      <c r="F49" s="1"/>
      <c r="G49" s="1"/>
      <c r="H49" s="1"/>
      <c r="I49" s="78"/>
      <c r="J49" s="78"/>
      <c r="K49" s="78"/>
      <c r="L49" s="78"/>
    </row>
    <row r="50" spans="2:12" ht="19" x14ac:dyDescent="0.25">
      <c r="B50" s="13"/>
      <c r="C50" s="13"/>
      <c r="D50" s="1"/>
      <c r="E50" s="3"/>
      <c r="F50" s="3"/>
      <c r="G50" s="4"/>
      <c r="H50" s="4"/>
      <c r="I50" s="67"/>
      <c r="J50" s="68"/>
      <c r="K50" s="68"/>
      <c r="L50" s="69"/>
    </row>
    <row r="51" spans="2:12" ht="19" x14ac:dyDescent="0.25">
      <c r="B51" s="13"/>
      <c r="C51" s="13"/>
      <c r="D51" s="4"/>
      <c r="E51" s="3"/>
      <c r="F51" s="3"/>
      <c r="G51" s="4">
        <f>SUM(G14:G49)</f>
        <v>1736</v>
      </c>
      <c r="H51" s="5">
        <f>G51*$R$3</f>
        <v>23088.800000000003</v>
      </c>
      <c r="I51" s="67"/>
      <c r="J51" s="68"/>
      <c r="K51" s="68"/>
      <c r="L51" s="69"/>
    </row>
    <row r="52" spans="2:12" x14ac:dyDescent="0.2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2:12" x14ac:dyDescent="0.2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2:12" x14ac:dyDescent="0.2">
      <c r="B54" s="63" t="s">
        <v>33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</row>
    <row r="55" spans="2:12" ht="19" x14ac:dyDescent="0.25">
      <c r="B55" s="6" t="s">
        <v>20</v>
      </c>
      <c r="C55" s="6" t="s">
        <v>202</v>
      </c>
      <c r="D55" s="6" t="s">
        <v>69</v>
      </c>
      <c r="E55" s="6" t="s">
        <v>70</v>
      </c>
      <c r="F55" s="6" t="s">
        <v>201</v>
      </c>
      <c r="G55" s="6" t="s">
        <v>388</v>
      </c>
      <c r="H55" s="6" t="s">
        <v>53</v>
      </c>
      <c r="I55" s="6" t="s">
        <v>200</v>
      </c>
      <c r="J55" s="88" t="s">
        <v>7</v>
      </c>
      <c r="K55" s="89"/>
      <c r="L55" s="89"/>
    </row>
    <row r="56" spans="2:12" x14ac:dyDescent="0.2">
      <c r="B56" s="1"/>
      <c r="C56" s="1"/>
      <c r="D56" s="1" t="s">
        <v>453</v>
      </c>
      <c r="E56" s="1" t="s">
        <v>454</v>
      </c>
      <c r="F56" s="1"/>
      <c r="G56" s="1">
        <v>30</v>
      </c>
      <c r="H56" s="1"/>
      <c r="I56" s="1"/>
      <c r="J56" s="78"/>
      <c r="K56" s="78"/>
      <c r="L56" s="78"/>
    </row>
    <row r="57" spans="2:12" x14ac:dyDescent="0.2">
      <c r="B57" s="1"/>
      <c r="C57" s="1"/>
      <c r="D57" s="1" t="s">
        <v>387</v>
      </c>
      <c r="E57" s="1" t="s">
        <v>482</v>
      </c>
      <c r="F57" s="1"/>
      <c r="G57" s="1">
        <v>0</v>
      </c>
      <c r="H57" s="1"/>
      <c r="I57" s="1"/>
      <c r="J57" s="78" t="s">
        <v>418</v>
      </c>
      <c r="K57" s="78"/>
      <c r="L57" s="78"/>
    </row>
    <row r="58" spans="2:12" x14ac:dyDescent="0.2">
      <c r="B58" s="1"/>
      <c r="C58" s="1"/>
      <c r="D58" s="1" t="s">
        <v>482</v>
      </c>
      <c r="E58" s="1" t="s">
        <v>387</v>
      </c>
      <c r="F58" s="1"/>
      <c r="G58" s="1">
        <v>0</v>
      </c>
      <c r="H58" s="1"/>
      <c r="I58" s="1"/>
      <c r="J58" s="78" t="s">
        <v>418</v>
      </c>
      <c r="K58" s="78"/>
      <c r="L58" s="78"/>
    </row>
    <row r="59" spans="2:12" x14ac:dyDescent="0.2">
      <c r="B59" s="1"/>
      <c r="C59" s="1"/>
      <c r="D59" s="1" t="s">
        <v>387</v>
      </c>
      <c r="E59" s="1" t="s">
        <v>483</v>
      </c>
      <c r="F59" s="1"/>
      <c r="G59" s="1">
        <v>0</v>
      </c>
      <c r="H59" s="1"/>
      <c r="I59" s="1"/>
      <c r="J59" s="78" t="s">
        <v>418</v>
      </c>
      <c r="K59" s="78"/>
      <c r="L59" s="78"/>
    </row>
    <row r="60" spans="2:12" x14ac:dyDescent="0.2">
      <c r="B60" s="1"/>
      <c r="C60" s="1"/>
      <c r="D60" s="1" t="s">
        <v>483</v>
      </c>
      <c r="E60" s="1" t="s">
        <v>387</v>
      </c>
      <c r="F60" s="1"/>
      <c r="G60" s="1">
        <v>0</v>
      </c>
      <c r="H60" s="1"/>
      <c r="I60" s="1"/>
      <c r="J60" s="78" t="s">
        <v>418</v>
      </c>
      <c r="K60" s="78"/>
      <c r="L60" s="78"/>
    </row>
    <row r="61" spans="2:12" x14ac:dyDescent="0.2">
      <c r="B61" s="1"/>
      <c r="C61" s="1"/>
      <c r="D61" s="1" t="s">
        <v>387</v>
      </c>
      <c r="E61" s="1" t="s">
        <v>484</v>
      </c>
      <c r="F61" s="1"/>
      <c r="G61" s="1">
        <v>0</v>
      </c>
      <c r="H61" s="1"/>
      <c r="I61" s="1"/>
      <c r="J61" s="78" t="s">
        <v>418</v>
      </c>
      <c r="K61" s="78"/>
      <c r="L61" s="78"/>
    </row>
    <row r="62" spans="2:12" x14ac:dyDescent="0.2">
      <c r="B62" s="1"/>
      <c r="C62" s="1"/>
      <c r="D62" s="1" t="s">
        <v>484</v>
      </c>
      <c r="E62" s="1" t="s">
        <v>485</v>
      </c>
      <c r="F62" s="1" t="s">
        <v>196</v>
      </c>
      <c r="G62" s="1">
        <v>45</v>
      </c>
      <c r="H62" s="1"/>
      <c r="I62" s="1"/>
      <c r="J62" s="78"/>
      <c r="K62" s="78"/>
      <c r="L62" s="78"/>
    </row>
    <row r="63" spans="2:12" x14ac:dyDescent="0.2">
      <c r="B63" s="1"/>
      <c r="C63" s="1"/>
      <c r="D63" s="1" t="s">
        <v>485</v>
      </c>
      <c r="E63" s="1" t="s">
        <v>484</v>
      </c>
      <c r="F63" s="1" t="s">
        <v>196</v>
      </c>
      <c r="G63" s="1">
        <v>45</v>
      </c>
      <c r="H63" s="1"/>
      <c r="I63" s="1"/>
      <c r="J63" s="78"/>
      <c r="K63" s="78"/>
      <c r="L63" s="78"/>
    </row>
    <row r="64" spans="2:12" x14ac:dyDescent="0.2">
      <c r="B64" s="1"/>
      <c r="C64" s="1"/>
      <c r="D64" s="1" t="s">
        <v>484</v>
      </c>
      <c r="E64" s="1" t="s">
        <v>387</v>
      </c>
      <c r="F64" s="1"/>
      <c r="G64" s="1">
        <v>0</v>
      </c>
      <c r="H64" s="1"/>
      <c r="I64" s="1"/>
      <c r="J64" s="78" t="s">
        <v>418</v>
      </c>
      <c r="K64" s="78"/>
      <c r="L64" s="78"/>
    </row>
    <row r="65" spans="2:12" x14ac:dyDescent="0.2">
      <c r="B65" s="1"/>
      <c r="C65" s="1"/>
      <c r="D65" s="1" t="s">
        <v>387</v>
      </c>
      <c r="E65" s="1" t="s">
        <v>451</v>
      </c>
      <c r="F65" s="1"/>
      <c r="G65" s="1">
        <v>139</v>
      </c>
      <c r="H65" s="1"/>
      <c r="I65" s="1" t="s">
        <v>499</v>
      </c>
      <c r="J65" s="78"/>
      <c r="K65" s="78"/>
      <c r="L65" s="78"/>
    </row>
    <row r="66" spans="2:12" x14ac:dyDescent="0.2">
      <c r="B66" s="1"/>
      <c r="C66" s="1"/>
      <c r="D66" s="1" t="s">
        <v>451</v>
      </c>
      <c r="E66" s="1" t="s">
        <v>468</v>
      </c>
      <c r="F66" s="1"/>
      <c r="G66" s="1">
        <v>25</v>
      </c>
      <c r="H66" s="1"/>
      <c r="I66" s="1"/>
      <c r="J66" s="78"/>
      <c r="K66" s="78"/>
      <c r="L66" s="78"/>
    </row>
    <row r="67" spans="2:12" x14ac:dyDescent="0.2">
      <c r="B67" s="1"/>
      <c r="C67" s="1"/>
      <c r="D67" s="1" t="s">
        <v>468</v>
      </c>
      <c r="E67" s="1" t="s">
        <v>451</v>
      </c>
      <c r="F67" s="1"/>
      <c r="G67" s="1">
        <v>25</v>
      </c>
      <c r="H67" s="1"/>
      <c r="I67" s="1"/>
      <c r="J67" s="78"/>
      <c r="K67" s="78"/>
      <c r="L67" s="78"/>
    </row>
    <row r="68" spans="2:12" x14ac:dyDescent="0.2">
      <c r="B68" s="1"/>
      <c r="C68" s="1"/>
      <c r="D68" s="1" t="s">
        <v>451</v>
      </c>
      <c r="E68" s="1" t="s">
        <v>472</v>
      </c>
      <c r="F68" s="1"/>
      <c r="G68" s="1">
        <v>78</v>
      </c>
      <c r="H68" s="1"/>
      <c r="I68" s="1" t="s">
        <v>493</v>
      </c>
      <c r="J68" s="78"/>
      <c r="K68" s="78"/>
      <c r="L68" s="78"/>
    </row>
    <row r="69" spans="2:12" x14ac:dyDescent="0.2">
      <c r="B69" s="1"/>
      <c r="C69" s="1"/>
      <c r="D69" s="1" t="s">
        <v>472</v>
      </c>
      <c r="E69" s="1" t="s">
        <v>451</v>
      </c>
      <c r="F69" s="1"/>
      <c r="G69" s="1">
        <v>78</v>
      </c>
      <c r="H69" s="1"/>
      <c r="I69" s="1" t="s">
        <v>492</v>
      </c>
      <c r="J69" s="78"/>
      <c r="K69" s="78"/>
      <c r="L69" s="78"/>
    </row>
    <row r="70" spans="2:12" x14ac:dyDescent="0.2">
      <c r="B70" s="1"/>
      <c r="C70" s="1"/>
      <c r="D70" s="1" t="s">
        <v>451</v>
      </c>
      <c r="E70" s="1" t="s">
        <v>450</v>
      </c>
      <c r="F70" s="1"/>
      <c r="G70" s="1">
        <v>80</v>
      </c>
      <c r="H70" s="1"/>
      <c r="I70" s="1" t="s">
        <v>491</v>
      </c>
      <c r="J70" s="78"/>
      <c r="K70" s="78"/>
      <c r="L70" s="78"/>
    </row>
    <row r="71" spans="2:12" x14ac:dyDescent="0.2">
      <c r="B71" s="1"/>
      <c r="C71" s="1"/>
      <c r="D71" s="1" t="s">
        <v>450</v>
      </c>
      <c r="E71" s="1" t="s">
        <v>479</v>
      </c>
      <c r="F71" s="1"/>
      <c r="G71" s="1">
        <v>64</v>
      </c>
      <c r="H71" s="1"/>
      <c r="I71" s="1" t="s">
        <v>490</v>
      </c>
      <c r="J71" s="78"/>
      <c r="K71" s="78"/>
      <c r="L71" s="78"/>
    </row>
    <row r="72" spans="2:12" x14ac:dyDescent="0.2">
      <c r="B72" s="1"/>
      <c r="C72" s="1"/>
      <c r="D72" s="1" t="s">
        <v>479</v>
      </c>
      <c r="E72" s="43" t="s">
        <v>450</v>
      </c>
      <c r="F72" s="1"/>
      <c r="G72" s="1">
        <v>56</v>
      </c>
      <c r="H72" s="1"/>
      <c r="I72" s="1" t="s">
        <v>489</v>
      </c>
      <c r="J72" s="78"/>
      <c r="K72" s="78"/>
      <c r="L72" s="78"/>
    </row>
    <row r="73" spans="2:12" x14ac:dyDescent="0.2">
      <c r="B73" s="1"/>
      <c r="C73" s="1"/>
      <c r="D73" s="1" t="s">
        <v>450</v>
      </c>
      <c r="E73" s="1" t="s">
        <v>452</v>
      </c>
      <c r="F73" s="1"/>
      <c r="G73" s="1">
        <v>100</v>
      </c>
      <c r="H73" s="1"/>
      <c r="I73" s="1" t="s">
        <v>488</v>
      </c>
      <c r="J73" s="78"/>
      <c r="K73" s="78"/>
      <c r="L73" s="78"/>
    </row>
    <row r="74" spans="2:12" x14ac:dyDescent="0.2">
      <c r="B74" s="1"/>
      <c r="C74" s="1"/>
      <c r="D74" s="1" t="s">
        <v>452</v>
      </c>
      <c r="E74" s="1" t="s">
        <v>487</v>
      </c>
      <c r="F74" s="1"/>
      <c r="G74" s="1">
        <v>64</v>
      </c>
      <c r="H74" s="1"/>
      <c r="I74" s="1" t="s">
        <v>494</v>
      </c>
      <c r="J74" s="78"/>
      <c r="K74" s="78"/>
      <c r="L74" s="78"/>
    </row>
    <row r="75" spans="2:12" x14ac:dyDescent="0.2">
      <c r="B75" s="1"/>
      <c r="C75" s="1"/>
      <c r="D75" s="1" t="s">
        <v>487</v>
      </c>
      <c r="E75" s="1" t="s">
        <v>386</v>
      </c>
      <c r="F75" s="1"/>
      <c r="G75" s="1">
        <v>150</v>
      </c>
      <c r="H75" s="1"/>
      <c r="I75" s="1" t="s">
        <v>498</v>
      </c>
      <c r="J75" s="78"/>
      <c r="K75" s="78"/>
      <c r="L75" s="78"/>
    </row>
    <row r="76" spans="2:12" ht="19" x14ac:dyDescent="0.25">
      <c r="B76" s="13"/>
      <c r="C76" s="13"/>
      <c r="D76" s="3"/>
      <c r="E76" s="3"/>
      <c r="F76" s="3"/>
      <c r="G76" s="3"/>
      <c r="H76" s="3"/>
      <c r="I76" s="3"/>
      <c r="J76" s="78"/>
      <c r="K76" s="78"/>
      <c r="L76" s="78"/>
    </row>
    <row r="77" spans="2:12" ht="19" x14ac:dyDescent="0.25">
      <c r="B77" s="13"/>
      <c r="C77" s="13"/>
      <c r="D77" s="3"/>
      <c r="E77" s="1"/>
      <c r="F77" s="3"/>
      <c r="G77" s="30">
        <f>SUM(G56:G75)</f>
        <v>979</v>
      </c>
      <c r="H77" s="5">
        <f>G77*$R$3</f>
        <v>13020.7</v>
      </c>
      <c r="I77" s="3"/>
      <c r="J77" s="78"/>
      <c r="K77" s="78"/>
      <c r="L77" s="78"/>
    </row>
    <row r="78" spans="2:12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 spans="2:12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</sheetData>
  <mergeCells count="91">
    <mergeCell ref="J75:L75"/>
    <mergeCell ref="J68:L68"/>
    <mergeCell ref="J69:L69"/>
    <mergeCell ref="J70:L70"/>
    <mergeCell ref="J72:L72"/>
    <mergeCell ref="J73:L73"/>
    <mergeCell ref="J63:L63"/>
    <mergeCell ref="J64:L64"/>
    <mergeCell ref="J65:L65"/>
    <mergeCell ref="J66:L66"/>
    <mergeCell ref="J67:L67"/>
    <mergeCell ref="J58:L58"/>
    <mergeCell ref="J59:L59"/>
    <mergeCell ref="J60:L60"/>
    <mergeCell ref="J61:L61"/>
    <mergeCell ref="J62:L62"/>
    <mergeCell ref="I23:L23"/>
    <mergeCell ref="J57:L57"/>
    <mergeCell ref="I39:L39"/>
    <mergeCell ref="I40:L40"/>
    <mergeCell ref="I41:L41"/>
    <mergeCell ref="I42:L42"/>
    <mergeCell ref="I43:L43"/>
    <mergeCell ref="I44:L44"/>
    <mergeCell ref="I45:L45"/>
    <mergeCell ref="I46:L46"/>
    <mergeCell ref="I47:L47"/>
    <mergeCell ref="I48:L48"/>
    <mergeCell ref="I49:L49"/>
    <mergeCell ref="I15:L15"/>
    <mergeCell ref="B2:L2"/>
    <mergeCell ref="N2:P2"/>
    <mergeCell ref="H3:K3"/>
    <mergeCell ref="H4:K4"/>
    <mergeCell ref="H5:K5"/>
    <mergeCell ref="H8:K8"/>
    <mergeCell ref="H7:K7"/>
    <mergeCell ref="Q20:R20"/>
    <mergeCell ref="I21:L21"/>
    <mergeCell ref="I27:L27"/>
    <mergeCell ref="I19:L19"/>
    <mergeCell ref="H6:K6"/>
    <mergeCell ref="H9:K9"/>
    <mergeCell ref="Q15:R15"/>
    <mergeCell ref="B10:L11"/>
    <mergeCell ref="Q11:R11"/>
    <mergeCell ref="Q12:R12"/>
    <mergeCell ref="Q13:R13"/>
    <mergeCell ref="N8:P9"/>
    <mergeCell ref="N10:R10"/>
    <mergeCell ref="B12:L12"/>
    <mergeCell ref="Q14:R14"/>
    <mergeCell ref="I14:L14"/>
    <mergeCell ref="Q16:R16"/>
    <mergeCell ref="Q17:R17"/>
    <mergeCell ref="Q18:R18"/>
    <mergeCell ref="Q19:R19"/>
    <mergeCell ref="I17:L17"/>
    <mergeCell ref="I16:L16"/>
    <mergeCell ref="N23:S23"/>
    <mergeCell ref="N21:R22"/>
    <mergeCell ref="I34:L34"/>
    <mergeCell ref="I36:L36"/>
    <mergeCell ref="N35:O35"/>
    <mergeCell ref="I22:L22"/>
    <mergeCell ref="I32:L32"/>
    <mergeCell ref="N30:T30"/>
    <mergeCell ref="I35:L35"/>
    <mergeCell ref="I33:L33"/>
    <mergeCell ref="I29:L29"/>
    <mergeCell ref="I30:L30"/>
    <mergeCell ref="I31:L31"/>
    <mergeCell ref="I26:L26"/>
    <mergeCell ref="I24:L24"/>
    <mergeCell ref="I28:L28"/>
    <mergeCell ref="B78:L79"/>
    <mergeCell ref="B52:L53"/>
    <mergeCell ref="B54:L54"/>
    <mergeCell ref="J55:L55"/>
    <mergeCell ref="I18:L18"/>
    <mergeCell ref="I50:L50"/>
    <mergeCell ref="I51:L51"/>
    <mergeCell ref="J56:L56"/>
    <mergeCell ref="J71:L71"/>
    <mergeCell ref="J74:L74"/>
    <mergeCell ref="J76:L76"/>
    <mergeCell ref="J77:L77"/>
    <mergeCell ref="I38:L38"/>
    <mergeCell ref="I37:L37"/>
    <mergeCell ref="I20:L20"/>
    <mergeCell ref="I25:L2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186C-19D9-2B4A-96D7-7DCA0A0F1C08}">
  <dimension ref="B2:T48"/>
  <sheetViews>
    <sheetView zoomScale="88" workbookViewId="0">
      <selection activeCell="E26" sqref="E26"/>
    </sheetView>
  </sheetViews>
  <sheetFormatPr baseColWidth="10" defaultRowHeight="16" x14ac:dyDescent="0.2"/>
  <cols>
    <col min="2" max="2" width="10.83203125" customWidth="1"/>
    <col min="3" max="3" width="11" bestFit="1" customWidth="1"/>
    <col min="4" max="4" width="14.5" customWidth="1"/>
    <col min="5" max="5" width="17.33203125" bestFit="1" customWidth="1"/>
    <col min="6" max="6" width="11.33203125" bestFit="1" customWidth="1"/>
    <col min="7" max="7" width="12.1640625" bestFit="1" customWidth="1"/>
    <col min="8" max="8" width="11.33203125" bestFit="1" customWidth="1"/>
    <col min="9" max="9" width="13.5" bestFit="1" customWidth="1"/>
    <col min="10" max="10" width="11.6640625" bestFit="1" customWidth="1"/>
    <col min="11" max="11" width="15.5" bestFit="1" customWidth="1"/>
    <col min="12" max="12" width="13.1640625" bestFit="1" customWidth="1"/>
    <col min="13" max="13" width="7.33203125" customWidth="1"/>
    <col min="14" max="14" width="14.33203125" bestFit="1" customWidth="1"/>
    <col min="15" max="15" width="12.5" bestFit="1" customWidth="1"/>
    <col min="16" max="16" width="12" bestFit="1" customWidth="1"/>
    <col min="17" max="17" width="10.1640625" customWidth="1"/>
  </cols>
  <sheetData>
    <row r="2" spans="2:18" ht="19" x14ac:dyDescent="0.25">
      <c r="B2" s="61" t="s">
        <v>71</v>
      </c>
      <c r="C2" s="61"/>
      <c r="D2" s="61"/>
      <c r="E2" s="61"/>
      <c r="F2" s="61"/>
      <c r="G2" s="61"/>
      <c r="H2" s="61"/>
      <c r="I2" s="61"/>
      <c r="J2" s="61"/>
      <c r="K2" s="61"/>
      <c r="L2" s="61"/>
      <c r="N2" s="63" t="s">
        <v>44</v>
      </c>
      <c r="O2" s="64"/>
      <c r="P2" s="65"/>
      <c r="R2" s="38" t="s">
        <v>358</v>
      </c>
    </row>
    <row r="3" spans="2:18" ht="19" x14ac:dyDescent="0.25">
      <c r="B3" s="6" t="s">
        <v>0</v>
      </c>
      <c r="C3" s="6" t="s">
        <v>1</v>
      </c>
      <c r="D3" s="6" t="s">
        <v>21</v>
      </c>
      <c r="E3" s="6" t="s">
        <v>3</v>
      </c>
      <c r="F3" s="6" t="s">
        <v>385</v>
      </c>
      <c r="G3" s="6" t="s">
        <v>53</v>
      </c>
      <c r="H3" s="79" t="s">
        <v>7</v>
      </c>
      <c r="I3" s="80"/>
      <c r="J3" s="80"/>
      <c r="K3" s="81"/>
      <c r="L3" s="6" t="s">
        <v>5</v>
      </c>
      <c r="N3" s="6" t="s">
        <v>45</v>
      </c>
      <c r="O3" s="6" t="s">
        <v>4</v>
      </c>
      <c r="P3" s="6" t="s">
        <v>7</v>
      </c>
      <c r="R3" s="37">
        <v>8.92</v>
      </c>
    </row>
    <row r="4" spans="2:18" ht="19" x14ac:dyDescent="0.25">
      <c r="B4" s="13">
        <v>45889</v>
      </c>
      <c r="C4" s="13">
        <v>45893</v>
      </c>
      <c r="D4" s="3" t="s">
        <v>386</v>
      </c>
      <c r="E4" s="3" t="s">
        <v>501</v>
      </c>
      <c r="F4" s="3">
        <v>1640</v>
      </c>
      <c r="G4" s="3"/>
      <c r="H4" s="85">
        <v>1476</v>
      </c>
      <c r="I4" s="86"/>
      <c r="J4" s="86"/>
      <c r="K4" s="87"/>
      <c r="L4" s="3">
        <f>C4-B4</f>
        <v>4</v>
      </c>
      <c r="N4" s="3"/>
      <c r="O4" s="3"/>
      <c r="P4" s="3"/>
    </row>
    <row r="5" spans="2:18" ht="19" x14ac:dyDescent="0.25">
      <c r="B5" s="13">
        <v>45893</v>
      </c>
      <c r="C5" s="13">
        <v>45900</v>
      </c>
      <c r="D5" s="3" t="s">
        <v>384</v>
      </c>
      <c r="E5" s="3" t="s">
        <v>502</v>
      </c>
      <c r="F5" s="3">
        <v>2730</v>
      </c>
      <c r="G5" s="3"/>
      <c r="H5" s="85">
        <v>2590</v>
      </c>
      <c r="I5" s="86"/>
      <c r="J5" s="86"/>
      <c r="K5" s="87"/>
      <c r="L5" s="3">
        <f>C5-B5</f>
        <v>7</v>
      </c>
      <c r="N5" s="3"/>
      <c r="O5" s="3"/>
      <c r="P5" s="3"/>
    </row>
    <row r="6" spans="2:18" ht="19" x14ac:dyDescent="0.25">
      <c r="B6" s="13"/>
      <c r="C6" s="13"/>
      <c r="D6" s="3"/>
      <c r="E6" s="3"/>
      <c r="F6" s="3"/>
      <c r="G6" s="3"/>
      <c r="H6" s="85"/>
      <c r="I6" s="86"/>
      <c r="J6" s="86"/>
      <c r="K6" s="87"/>
      <c r="L6" s="3"/>
      <c r="N6" s="3"/>
      <c r="O6" s="3"/>
      <c r="P6" s="3"/>
    </row>
    <row r="7" spans="2:18" ht="19" x14ac:dyDescent="0.25">
      <c r="B7" s="2"/>
      <c r="C7" s="2"/>
      <c r="D7" s="3"/>
      <c r="E7" s="3"/>
      <c r="F7" s="3">
        <f>SUM(F4:F6)</f>
        <v>4370</v>
      </c>
      <c r="G7" s="5">
        <f>F7*$R$3</f>
        <v>38980.400000000001</v>
      </c>
      <c r="H7" s="85">
        <f>H4+H5</f>
        <v>4066</v>
      </c>
      <c r="I7" s="86"/>
      <c r="J7" s="86"/>
      <c r="K7" s="87"/>
      <c r="L7" s="3">
        <f>SUM(L4:L6)</f>
        <v>11</v>
      </c>
      <c r="N7" s="3"/>
      <c r="O7" s="5"/>
      <c r="P7" s="3"/>
    </row>
    <row r="8" spans="2:18" x14ac:dyDescent="0.2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N8" s="83"/>
      <c r="O8" s="83"/>
      <c r="P8" s="83"/>
    </row>
    <row r="9" spans="2:18" x14ac:dyDescent="0.2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N9" s="84"/>
      <c r="O9" s="84"/>
      <c r="P9" s="84"/>
    </row>
    <row r="10" spans="2:18" ht="19" x14ac:dyDescent="0.25">
      <c r="B10" s="75" t="s">
        <v>72</v>
      </c>
      <c r="C10" s="76"/>
      <c r="D10" s="76"/>
      <c r="E10" s="76"/>
      <c r="F10" s="76"/>
      <c r="G10" s="76"/>
      <c r="H10" s="76"/>
      <c r="I10" s="76"/>
      <c r="J10" s="76"/>
      <c r="K10" s="76"/>
      <c r="L10" s="77"/>
      <c r="N10" s="63" t="s">
        <v>73</v>
      </c>
      <c r="O10" s="64"/>
      <c r="P10" s="64"/>
      <c r="Q10" s="64"/>
      <c r="R10" s="65"/>
    </row>
    <row r="11" spans="2:18" ht="19" x14ac:dyDescent="0.25">
      <c r="B11" s="6" t="s">
        <v>20</v>
      </c>
      <c r="C11" s="6" t="s">
        <v>202</v>
      </c>
      <c r="D11" s="6" t="s">
        <v>22</v>
      </c>
      <c r="E11" s="6" t="s">
        <v>2</v>
      </c>
      <c r="F11" s="6" t="s">
        <v>21</v>
      </c>
      <c r="G11" s="6" t="s">
        <v>249</v>
      </c>
      <c r="H11" s="6" t="s">
        <v>53</v>
      </c>
      <c r="I11" s="10" t="s">
        <v>7</v>
      </c>
      <c r="J11" s="16"/>
      <c r="K11" s="16"/>
      <c r="L11" s="17"/>
      <c r="N11" s="6" t="s">
        <v>45</v>
      </c>
      <c r="O11" s="6" t="s">
        <v>385</v>
      </c>
      <c r="P11" s="6" t="s">
        <v>53</v>
      </c>
      <c r="Q11" s="79" t="s">
        <v>7</v>
      </c>
      <c r="R11" s="81"/>
    </row>
    <row r="12" spans="2:18" ht="19" x14ac:dyDescent="0.25">
      <c r="B12" s="1"/>
      <c r="C12" s="1"/>
      <c r="D12" s="1"/>
      <c r="E12" s="1" t="s">
        <v>389</v>
      </c>
      <c r="F12" s="1" t="s">
        <v>384</v>
      </c>
      <c r="G12" s="1">
        <v>150</v>
      </c>
      <c r="H12" s="1"/>
      <c r="I12" s="78"/>
      <c r="J12" s="78"/>
      <c r="K12" s="78"/>
      <c r="L12" s="78"/>
      <c r="N12" s="3" t="s">
        <v>400</v>
      </c>
      <c r="O12" s="4">
        <v>499</v>
      </c>
      <c r="P12" s="4"/>
      <c r="Q12" s="73"/>
      <c r="R12" s="74"/>
    </row>
    <row r="13" spans="2:18" ht="19" x14ac:dyDescent="0.25">
      <c r="B13" s="1"/>
      <c r="C13" s="1"/>
      <c r="D13" s="1"/>
      <c r="E13" s="1" t="s">
        <v>390</v>
      </c>
      <c r="F13" s="1" t="s">
        <v>384</v>
      </c>
      <c r="G13" s="1">
        <v>140</v>
      </c>
      <c r="H13" s="1"/>
      <c r="I13" s="78" t="s">
        <v>421</v>
      </c>
      <c r="J13" s="78"/>
      <c r="K13" s="78"/>
      <c r="L13" s="78"/>
      <c r="N13" s="3" t="s">
        <v>486</v>
      </c>
      <c r="O13" s="4">
        <v>240</v>
      </c>
      <c r="P13" s="4"/>
      <c r="Q13" s="73"/>
      <c r="R13" s="74"/>
    </row>
    <row r="14" spans="2:18" ht="19" x14ac:dyDescent="0.25">
      <c r="B14" s="1"/>
      <c r="C14" s="1"/>
      <c r="D14" s="1"/>
      <c r="E14" s="1" t="s">
        <v>391</v>
      </c>
      <c r="F14" s="1" t="s">
        <v>384</v>
      </c>
      <c r="G14" s="1">
        <v>200</v>
      </c>
      <c r="H14" s="1"/>
      <c r="I14" s="78"/>
      <c r="J14" s="78"/>
      <c r="K14" s="78"/>
      <c r="L14" s="78"/>
      <c r="N14" s="3"/>
      <c r="O14" s="4"/>
      <c r="P14" s="4"/>
      <c r="Q14" s="73"/>
      <c r="R14" s="74"/>
    </row>
    <row r="15" spans="2:18" ht="19" x14ac:dyDescent="0.25">
      <c r="B15" s="1"/>
      <c r="C15" s="1"/>
      <c r="D15" s="1"/>
      <c r="E15" s="1" t="s">
        <v>392</v>
      </c>
      <c r="F15" s="1" t="s">
        <v>384</v>
      </c>
      <c r="G15" s="1">
        <v>160</v>
      </c>
      <c r="H15" s="1"/>
      <c r="I15" s="78" t="s">
        <v>421</v>
      </c>
      <c r="J15" s="78"/>
      <c r="K15" s="78"/>
      <c r="L15" s="78"/>
      <c r="N15" s="3"/>
      <c r="O15" s="18"/>
      <c r="P15" s="4"/>
      <c r="Q15" s="73"/>
      <c r="R15" s="74"/>
    </row>
    <row r="16" spans="2:18" ht="19" x14ac:dyDescent="0.25">
      <c r="B16" s="1"/>
      <c r="C16" s="1"/>
      <c r="D16" s="1"/>
      <c r="E16" s="1" t="s">
        <v>393</v>
      </c>
      <c r="F16" s="1" t="s">
        <v>384</v>
      </c>
      <c r="G16" s="1">
        <v>1955</v>
      </c>
      <c r="H16" s="1"/>
      <c r="I16" s="78"/>
      <c r="J16" s="78"/>
      <c r="K16" s="78"/>
      <c r="L16" s="78"/>
      <c r="N16" s="3"/>
      <c r="O16" s="4"/>
      <c r="P16" s="4"/>
      <c r="Q16" s="73"/>
      <c r="R16" s="74"/>
    </row>
    <row r="17" spans="2:20" ht="19" x14ac:dyDescent="0.25">
      <c r="B17" s="1"/>
      <c r="C17" s="1"/>
      <c r="D17" s="1"/>
      <c r="E17" s="1" t="s">
        <v>394</v>
      </c>
      <c r="F17" s="1" t="s">
        <v>384</v>
      </c>
      <c r="G17" s="1">
        <v>250</v>
      </c>
      <c r="H17" s="1"/>
      <c r="I17" s="78" t="s">
        <v>421</v>
      </c>
      <c r="J17" s="78"/>
      <c r="K17" s="78"/>
      <c r="L17" s="78"/>
      <c r="N17" s="3"/>
      <c r="O17" s="4"/>
      <c r="P17" s="4"/>
      <c r="Q17" s="73"/>
      <c r="R17" s="74"/>
    </row>
    <row r="18" spans="2:20" ht="19" x14ac:dyDescent="0.25">
      <c r="B18" s="1"/>
      <c r="C18" s="1"/>
      <c r="D18" s="1"/>
      <c r="E18" s="1" t="s">
        <v>395</v>
      </c>
      <c r="F18" s="1" t="s">
        <v>384</v>
      </c>
      <c r="G18" s="1">
        <v>150</v>
      </c>
      <c r="H18" s="1"/>
      <c r="I18" s="78"/>
      <c r="J18" s="78"/>
      <c r="K18" s="78"/>
      <c r="L18" s="78"/>
      <c r="N18" s="3"/>
      <c r="O18" s="4"/>
      <c r="P18" s="4"/>
      <c r="Q18" s="73"/>
      <c r="R18" s="74"/>
    </row>
    <row r="19" spans="2:20" ht="19" x14ac:dyDescent="0.25">
      <c r="B19" s="1"/>
      <c r="C19" s="1"/>
      <c r="D19" s="1"/>
      <c r="E19" s="1" t="s">
        <v>396</v>
      </c>
      <c r="F19" s="1" t="s">
        <v>384</v>
      </c>
      <c r="G19" s="1">
        <v>100</v>
      </c>
      <c r="H19" s="1"/>
      <c r="I19" s="78"/>
      <c r="J19" s="78"/>
      <c r="K19" s="78"/>
      <c r="L19" s="78"/>
      <c r="N19" s="3"/>
      <c r="O19" s="4"/>
      <c r="P19" s="4"/>
      <c r="Q19" s="73"/>
      <c r="R19" s="74"/>
    </row>
    <row r="20" spans="2:20" ht="19" x14ac:dyDescent="0.25">
      <c r="B20" s="1"/>
      <c r="C20" s="1"/>
      <c r="D20" s="1"/>
      <c r="E20" s="1" t="s">
        <v>397</v>
      </c>
      <c r="F20" s="1" t="s">
        <v>384</v>
      </c>
      <c r="G20" s="1">
        <v>230</v>
      </c>
      <c r="H20" s="1"/>
      <c r="I20" s="78" t="s">
        <v>421</v>
      </c>
      <c r="J20" s="78"/>
      <c r="K20" s="78"/>
      <c r="L20" s="78"/>
      <c r="N20" s="3"/>
      <c r="O20" s="18">
        <f>SUM(O12:O19)</f>
        <v>739</v>
      </c>
      <c r="P20" s="5">
        <f>O20*$R$3</f>
        <v>6591.88</v>
      </c>
      <c r="Q20" s="73"/>
      <c r="R20" s="74"/>
    </row>
    <row r="21" spans="2:20" x14ac:dyDescent="0.2">
      <c r="B21" s="1"/>
      <c r="C21" s="1"/>
      <c r="D21" s="1"/>
      <c r="E21" s="1" t="s">
        <v>398</v>
      </c>
      <c r="F21" s="1" t="s">
        <v>384</v>
      </c>
      <c r="G21" s="1">
        <v>180</v>
      </c>
      <c r="H21" s="1"/>
      <c r="I21" s="78" t="s">
        <v>421</v>
      </c>
      <c r="J21" s="78"/>
      <c r="K21" s="78"/>
      <c r="L21" s="78"/>
      <c r="N21" s="83"/>
      <c r="O21" s="83"/>
      <c r="P21" s="83"/>
      <c r="Q21" s="83"/>
      <c r="R21" s="83"/>
    </row>
    <row r="22" spans="2:20" x14ac:dyDescent="0.2">
      <c r="B22" s="1"/>
      <c r="C22" s="1"/>
      <c r="D22" s="1"/>
      <c r="E22" s="1" t="s">
        <v>399</v>
      </c>
      <c r="F22" s="1" t="s">
        <v>384</v>
      </c>
      <c r="G22" s="1">
        <v>285</v>
      </c>
      <c r="H22" s="1"/>
      <c r="I22" s="78" t="s">
        <v>421</v>
      </c>
      <c r="J22" s="78"/>
      <c r="K22" s="78"/>
      <c r="L22" s="78"/>
      <c r="N22" s="84"/>
      <c r="O22" s="84"/>
      <c r="P22" s="84"/>
      <c r="Q22" s="84"/>
      <c r="R22" s="84"/>
    </row>
    <row r="23" spans="2:20" ht="19" x14ac:dyDescent="0.25">
      <c r="B23" s="1"/>
      <c r="C23" s="1"/>
      <c r="D23" s="1"/>
      <c r="E23" s="1" t="s">
        <v>401</v>
      </c>
      <c r="F23" s="1" t="s">
        <v>402</v>
      </c>
      <c r="G23" s="1">
        <v>220</v>
      </c>
      <c r="H23" s="1"/>
      <c r="I23" s="78"/>
      <c r="J23" s="78"/>
      <c r="K23" s="78"/>
      <c r="L23" s="78"/>
      <c r="N23" s="63" t="s">
        <v>38</v>
      </c>
      <c r="O23" s="64"/>
      <c r="P23" s="64"/>
      <c r="Q23" s="64"/>
      <c r="R23" s="64"/>
      <c r="S23" s="65"/>
    </row>
    <row r="24" spans="2:20" ht="19" x14ac:dyDescent="0.25">
      <c r="B24" s="1"/>
      <c r="C24" s="1"/>
      <c r="D24" s="1"/>
      <c r="E24" s="1" t="s">
        <v>403</v>
      </c>
      <c r="F24" s="1" t="s">
        <v>402</v>
      </c>
      <c r="G24" s="1">
        <v>60</v>
      </c>
      <c r="H24" s="1"/>
      <c r="I24" s="78"/>
      <c r="J24" s="78"/>
      <c r="K24" s="78"/>
      <c r="L24" s="78"/>
      <c r="N24" s="6" t="s">
        <v>20</v>
      </c>
      <c r="O24" s="6" t="s">
        <v>32</v>
      </c>
      <c r="P24" s="6" t="s">
        <v>4</v>
      </c>
      <c r="Q24" s="10" t="s">
        <v>7</v>
      </c>
      <c r="R24" s="16"/>
      <c r="S24" s="17"/>
    </row>
    <row r="25" spans="2:20" ht="19" x14ac:dyDescent="0.25">
      <c r="B25" s="1"/>
      <c r="C25" s="1"/>
      <c r="D25" s="1"/>
      <c r="E25" s="1" t="s">
        <v>404</v>
      </c>
      <c r="F25" s="1" t="s">
        <v>405</v>
      </c>
      <c r="G25" s="1">
        <v>150</v>
      </c>
      <c r="H25" s="1"/>
      <c r="I25" s="78"/>
      <c r="J25" s="78"/>
      <c r="K25" s="78"/>
      <c r="L25" s="78"/>
      <c r="N25" s="13">
        <v>45885</v>
      </c>
      <c r="O25" s="3" t="s">
        <v>383</v>
      </c>
      <c r="P25" s="3"/>
      <c r="Q25" s="11"/>
      <c r="R25" s="14"/>
      <c r="S25" s="15"/>
    </row>
    <row r="26" spans="2:20" ht="19" x14ac:dyDescent="0.25">
      <c r="B26" s="1"/>
      <c r="C26" s="1"/>
      <c r="D26" s="1"/>
      <c r="E26" s="1" t="s">
        <v>465</v>
      </c>
      <c r="F26" s="1" t="s">
        <v>402</v>
      </c>
      <c r="G26" s="1">
        <v>219</v>
      </c>
      <c r="H26" s="1"/>
      <c r="I26" s="78"/>
      <c r="J26" s="78"/>
      <c r="K26" s="78"/>
      <c r="L26" s="78"/>
      <c r="N26" s="13"/>
      <c r="O26" s="3"/>
      <c r="P26" s="3"/>
      <c r="Q26" s="11"/>
      <c r="R26" s="14"/>
      <c r="S26" s="15"/>
    </row>
    <row r="27" spans="2:20" ht="19" x14ac:dyDescent="0.25">
      <c r="B27" s="1"/>
      <c r="C27" s="1"/>
      <c r="D27" s="1"/>
      <c r="E27" s="1"/>
      <c r="F27" s="1"/>
      <c r="G27" s="1"/>
      <c r="H27" s="1"/>
      <c r="I27" s="78"/>
      <c r="J27" s="78"/>
      <c r="K27" s="78"/>
      <c r="L27" s="78"/>
      <c r="N27" s="3"/>
      <c r="O27" s="3"/>
      <c r="P27" s="5">
        <v>25500</v>
      </c>
      <c r="Q27" s="11"/>
      <c r="R27" s="14"/>
      <c r="S27" s="15"/>
    </row>
    <row r="28" spans="2:20" x14ac:dyDescent="0.2">
      <c r="B28" s="1"/>
      <c r="C28" s="1"/>
      <c r="D28" s="1"/>
      <c r="E28" s="1"/>
      <c r="F28" s="1"/>
      <c r="G28" s="1"/>
      <c r="H28" s="1"/>
      <c r="I28" s="78"/>
      <c r="J28" s="78"/>
      <c r="K28" s="78"/>
      <c r="L28" s="78"/>
      <c r="N28" s="19"/>
      <c r="O28" s="19"/>
      <c r="P28" s="19"/>
      <c r="Q28" s="19"/>
      <c r="R28" s="19"/>
    </row>
    <row r="29" spans="2:20" x14ac:dyDescent="0.2">
      <c r="B29" s="1"/>
      <c r="C29" s="1"/>
      <c r="D29" s="1"/>
      <c r="E29" s="1"/>
      <c r="F29" s="1"/>
      <c r="G29" s="1"/>
      <c r="H29" s="1"/>
      <c r="I29" s="78"/>
      <c r="J29" s="78"/>
      <c r="K29" s="78"/>
      <c r="L29" s="78"/>
      <c r="N29" s="20"/>
      <c r="O29" s="20"/>
      <c r="P29" s="20"/>
      <c r="Q29" s="20"/>
      <c r="R29" s="20"/>
    </row>
    <row r="30" spans="2:20" ht="19" x14ac:dyDescent="0.25">
      <c r="B30" s="13"/>
      <c r="C30" s="13"/>
      <c r="D30" s="1"/>
      <c r="E30" s="3"/>
      <c r="F30" s="3"/>
      <c r="G30" s="4"/>
      <c r="H30" s="4"/>
      <c r="I30" s="67"/>
      <c r="J30" s="68"/>
      <c r="K30" s="68"/>
      <c r="L30" s="69"/>
      <c r="N30" s="63" t="s">
        <v>55</v>
      </c>
      <c r="O30" s="64"/>
      <c r="P30" s="64"/>
      <c r="Q30" s="64"/>
      <c r="R30" s="64"/>
      <c r="S30" s="64"/>
      <c r="T30" s="65"/>
    </row>
    <row r="31" spans="2:20" ht="19" x14ac:dyDescent="0.25">
      <c r="B31" s="13"/>
      <c r="C31" s="13"/>
      <c r="D31" s="4"/>
      <c r="E31" s="3"/>
      <c r="F31" s="3"/>
      <c r="G31" s="4">
        <f>SUM(G12:G30)</f>
        <v>4449</v>
      </c>
      <c r="H31" s="5">
        <f>G31*$R$3</f>
        <v>39685.08</v>
      </c>
      <c r="I31" s="67"/>
      <c r="J31" s="68"/>
      <c r="K31" s="68"/>
      <c r="L31" s="69"/>
      <c r="N31" s="6" t="s">
        <v>94</v>
      </c>
      <c r="O31" s="6" t="s">
        <v>56</v>
      </c>
      <c r="P31" s="6" t="s">
        <v>57</v>
      </c>
      <c r="Q31" s="6" t="s">
        <v>60</v>
      </c>
      <c r="R31" s="6" t="s">
        <v>59</v>
      </c>
      <c r="S31" s="6" t="s">
        <v>58</v>
      </c>
      <c r="T31" s="6" t="s">
        <v>37</v>
      </c>
    </row>
    <row r="32" spans="2:20" ht="19" x14ac:dyDescent="0.2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N32" s="3"/>
      <c r="O32" s="4"/>
      <c r="P32" s="3"/>
      <c r="Q32" s="3"/>
      <c r="R32" s="3"/>
      <c r="S32" s="3"/>
      <c r="T32" s="5"/>
    </row>
    <row r="33" spans="2:15" x14ac:dyDescent="0.2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2:15" x14ac:dyDescent="0.2">
      <c r="B34" s="63" t="s">
        <v>33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2:15" ht="19" x14ac:dyDescent="0.25">
      <c r="B35" s="6" t="s">
        <v>20</v>
      </c>
      <c r="C35" s="6" t="s">
        <v>202</v>
      </c>
      <c r="D35" s="6" t="s">
        <v>69</v>
      </c>
      <c r="E35" s="6" t="s">
        <v>70</v>
      </c>
      <c r="F35" s="6" t="s">
        <v>201</v>
      </c>
      <c r="G35" s="6" t="s">
        <v>385</v>
      </c>
      <c r="H35" s="6" t="s">
        <v>53</v>
      </c>
      <c r="I35" s="6" t="s">
        <v>200</v>
      </c>
      <c r="J35" s="88" t="s">
        <v>7</v>
      </c>
      <c r="K35" s="89"/>
      <c r="L35" s="89"/>
      <c r="N35" s="63" t="s">
        <v>61</v>
      </c>
      <c r="O35" s="65"/>
    </row>
    <row r="36" spans="2:15" ht="19" x14ac:dyDescent="0.25">
      <c r="B36" s="31">
        <v>45893</v>
      </c>
      <c r="C36" s="1" t="s">
        <v>215</v>
      </c>
      <c r="D36" s="1" t="s">
        <v>386</v>
      </c>
      <c r="E36" s="1" t="s">
        <v>384</v>
      </c>
      <c r="F36" s="1" t="s">
        <v>225</v>
      </c>
      <c r="G36" s="1">
        <v>195</v>
      </c>
      <c r="H36" s="1"/>
      <c r="I36" s="1"/>
      <c r="J36" s="78"/>
      <c r="K36" s="78"/>
      <c r="L36" s="78"/>
      <c r="N36" s="6" t="s">
        <v>67</v>
      </c>
      <c r="O36" s="6" t="s">
        <v>53</v>
      </c>
    </row>
    <row r="37" spans="2:15" ht="19" x14ac:dyDescent="0.25">
      <c r="B37" s="31">
        <v>45893</v>
      </c>
      <c r="C37" s="1"/>
      <c r="D37" s="1"/>
      <c r="E37" s="1"/>
      <c r="F37" s="1"/>
      <c r="G37" s="1"/>
      <c r="H37" s="1"/>
      <c r="I37" s="1"/>
      <c r="J37" s="78"/>
      <c r="K37" s="78"/>
      <c r="L37" s="78"/>
      <c r="N37" s="5">
        <f>O7+G7+H31+P20+P27+T32+H46</f>
        <v>112496.76000000001</v>
      </c>
      <c r="O37" s="5"/>
    </row>
    <row r="38" spans="2:15" x14ac:dyDescent="0.2">
      <c r="B38" s="31">
        <v>45894</v>
      </c>
      <c r="C38" s="1"/>
      <c r="D38" s="1"/>
      <c r="E38" s="1"/>
      <c r="F38" s="1"/>
      <c r="G38" s="1"/>
      <c r="H38" s="1"/>
      <c r="I38" s="1"/>
      <c r="J38" s="78"/>
      <c r="K38" s="78"/>
      <c r="L38" s="78"/>
    </row>
    <row r="39" spans="2:15" x14ac:dyDescent="0.2">
      <c r="B39" s="31">
        <v>45894</v>
      </c>
      <c r="C39" s="1"/>
      <c r="D39" s="1"/>
      <c r="E39" s="1"/>
      <c r="F39" s="1"/>
      <c r="G39" s="1"/>
      <c r="H39" s="1"/>
      <c r="I39" s="1"/>
      <c r="J39" s="78"/>
      <c r="K39" s="78"/>
      <c r="L39" s="78"/>
    </row>
    <row r="40" spans="2:15" x14ac:dyDescent="0.2">
      <c r="B40" s="31">
        <v>45894</v>
      </c>
      <c r="C40" s="1"/>
      <c r="D40" s="1"/>
      <c r="E40" s="1"/>
      <c r="F40" s="1"/>
      <c r="G40" s="1"/>
      <c r="H40" s="1"/>
      <c r="I40" s="1"/>
      <c r="J40" s="78"/>
      <c r="K40" s="78"/>
      <c r="L40" s="78"/>
    </row>
    <row r="41" spans="2:15" x14ac:dyDescent="0.2">
      <c r="B41" s="1"/>
      <c r="C41" s="1"/>
      <c r="D41" s="1"/>
      <c r="E41" s="1"/>
      <c r="F41" s="1"/>
      <c r="G41" s="1"/>
      <c r="H41" s="1"/>
      <c r="I41" s="1"/>
      <c r="J41" s="78"/>
      <c r="K41" s="78"/>
      <c r="L41" s="78"/>
    </row>
    <row r="42" spans="2:15" x14ac:dyDescent="0.2">
      <c r="B42" s="1"/>
      <c r="C42" s="1"/>
      <c r="D42" s="1"/>
      <c r="E42" s="1"/>
      <c r="F42" s="1"/>
      <c r="G42" s="1"/>
      <c r="H42" s="1"/>
      <c r="I42" s="1"/>
      <c r="J42" s="78"/>
      <c r="K42" s="78"/>
      <c r="L42" s="78"/>
    </row>
    <row r="43" spans="2:15" x14ac:dyDescent="0.2">
      <c r="B43" s="1"/>
      <c r="C43" s="1"/>
      <c r="D43" s="1"/>
      <c r="E43" s="1"/>
      <c r="F43" s="1"/>
      <c r="G43" s="1"/>
      <c r="H43" s="1"/>
      <c r="I43" s="1"/>
      <c r="J43" s="78"/>
      <c r="K43" s="78"/>
      <c r="L43" s="78"/>
    </row>
    <row r="44" spans="2:15" x14ac:dyDescent="0.2">
      <c r="B44" s="1"/>
      <c r="C44" s="1"/>
      <c r="D44" s="1"/>
      <c r="E44" s="1"/>
      <c r="F44" s="1"/>
      <c r="G44" s="1"/>
      <c r="H44" s="1"/>
      <c r="I44" s="1"/>
      <c r="J44" s="78"/>
      <c r="K44" s="78"/>
      <c r="L44" s="78"/>
    </row>
    <row r="45" spans="2:15" ht="19" x14ac:dyDescent="0.25">
      <c r="B45" s="13"/>
      <c r="C45" s="13"/>
      <c r="D45" s="3"/>
      <c r="E45" s="3"/>
      <c r="F45" s="3"/>
      <c r="G45" s="3"/>
      <c r="H45" s="3"/>
      <c r="I45" s="3"/>
      <c r="J45" s="67"/>
      <c r="K45" s="68"/>
      <c r="L45" s="68"/>
    </row>
    <row r="46" spans="2:15" ht="19" x14ac:dyDescent="0.25">
      <c r="B46" s="13"/>
      <c r="C46" s="13"/>
      <c r="D46" s="3"/>
      <c r="E46" s="1"/>
      <c r="F46" s="3"/>
      <c r="G46" s="30">
        <f>SUM(G36:G44)</f>
        <v>195</v>
      </c>
      <c r="H46" s="5">
        <f>G46*$R$3</f>
        <v>1739.4</v>
      </c>
      <c r="I46" s="3"/>
      <c r="J46" s="67"/>
      <c r="K46" s="68"/>
      <c r="L46" s="68"/>
    </row>
    <row r="47" spans="2:15" x14ac:dyDescent="0.2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2:15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</sheetData>
  <mergeCells count="60">
    <mergeCell ref="B2:L2"/>
    <mergeCell ref="N2:P2"/>
    <mergeCell ref="H3:K3"/>
    <mergeCell ref="H4:K4"/>
    <mergeCell ref="I12:L12"/>
    <mergeCell ref="Q14:R14"/>
    <mergeCell ref="H5:K5"/>
    <mergeCell ref="N8:P9"/>
    <mergeCell ref="N10:R10"/>
    <mergeCell ref="B8:L9"/>
    <mergeCell ref="Q11:R11"/>
    <mergeCell ref="Q12:R12"/>
    <mergeCell ref="Q13:R13"/>
    <mergeCell ref="B10:L10"/>
    <mergeCell ref="I13:L13"/>
    <mergeCell ref="H6:K6"/>
    <mergeCell ref="H7:K7"/>
    <mergeCell ref="I14:L14"/>
    <mergeCell ref="Q16:R16"/>
    <mergeCell ref="Q17:R17"/>
    <mergeCell ref="I15:L15"/>
    <mergeCell ref="Q15:R15"/>
    <mergeCell ref="N23:S23"/>
    <mergeCell ref="I16:L16"/>
    <mergeCell ref="I17:L17"/>
    <mergeCell ref="I18:L18"/>
    <mergeCell ref="I19:L19"/>
    <mergeCell ref="N21:R22"/>
    <mergeCell ref="I20:L20"/>
    <mergeCell ref="I21:L21"/>
    <mergeCell ref="Q18:R18"/>
    <mergeCell ref="Q19:R19"/>
    <mergeCell ref="Q20:R20"/>
    <mergeCell ref="I24:L24"/>
    <mergeCell ref="I25:L25"/>
    <mergeCell ref="I26:L26"/>
    <mergeCell ref="I22:L22"/>
    <mergeCell ref="I23:L23"/>
    <mergeCell ref="I29:L29"/>
    <mergeCell ref="I30:L30"/>
    <mergeCell ref="I31:L31"/>
    <mergeCell ref="I27:L27"/>
    <mergeCell ref="N35:O35"/>
    <mergeCell ref="I28:L28"/>
    <mergeCell ref="N30:T30"/>
    <mergeCell ref="J39:L39"/>
    <mergeCell ref="J40:L40"/>
    <mergeCell ref="J41:L41"/>
    <mergeCell ref="J42:L42"/>
    <mergeCell ref="B32:L33"/>
    <mergeCell ref="B34:L34"/>
    <mergeCell ref="J35:L35"/>
    <mergeCell ref="J36:L36"/>
    <mergeCell ref="J37:L37"/>
    <mergeCell ref="J38:L38"/>
    <mergeCell ref="J43:L43"/>
    <mergeCell ref="J44:L44"/>
    <mergeCell ref="J45:L45"/>
    <mergeCell ref="J46:L46"/>
    <mergeCell ref="B47:L4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Checklist</vt:lpstr>
      <vt:lpstr>Poland</vt:lpstr>
      <vt:lpstr>Japan</vt:lpstr>
      <vt:lpstr>Baltics</vt:lpstr>
      <vt:lpstr>Denmark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2024-07-05T14:20:34Z</dcterms:created>
  <dcterms:modified xsi:type="dcterms:W3CDTF">2025-07-27T08:07:53Z</dcterms:modified>
</cp:coreProperties>
</file>