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drawings/drawing2.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150" windowWidth="19155" windowHeight="7485"/>
  </bookViews>
  <sheets>
    <sheet name="Tarrif for upto 5kW" sheetId="1" r:id="rId1"/>
    <sheet name="Time usage Tarrif (&gt;5kW)" sheetId="3" r:id="rId2"/>
    <sheet name="Sheet2" sheetId="2" r:id="rId3"/>
  </sheets>
  <definedNames>
    <definedName name="CCF">Sheet2!$D$39:$D$40</definedName>
    <definedName name="CFR">Sheet2!$F$17:$F$18</definedName>
    <definedName name="Compact">Sheet2!$A$14:$A$23</definedName>
    <definedName name="Cons">Sheet2!$A$39:$A$64</definedName>
    <definedName name="Consumption">Sheet2!$A$41:$A$64</definedName>
    <definedName name="DCI">Sheet2!$A$34:$A$36</definedName>
    <definedName name="EER">Sheet2!$F$20:$F$21</definedName>
    <definedName name="Incand">Sheet2!$A$2:$A$6</definedName>
    <definedName name="LED">Sheet2!$G$1:$G$10</definedName>
    <definedName name="LEDTUBE">Sheet2!$G$20:$G$25</definedName>
    <definedName name="Months">Sheet2!$C$39:$C$50</definedName>
    <definedName name="NEWLED">Sheet2!$G$1:$G$13</definedName>
    <definedName name="Options">Sheet2!$C$30:$C$31</definedName>
    <definedName name="_xlnm.Print_Area" localSheetId="0">'Tarrif for upto 5kW'!$A$1:$G$77</definedName>
    <definedName name="Split">Sheet2!$A$30:$A$32</definedName>
    <definedName name="Spot">Sheet2!$G$11:$G$19</definedName>
    <definedName name="Tube">Sheet2!$A$9:$A$11</definedName>
    <definedName name="Type">Sheet2!$J$1:$J$3</definedName>
    <definedName name="Win">Sheet2!$A$27:$A$28</definedName>
  </definedNames>
  <calcPr calcId="125725"/>
</workbook>
</file>

<file path=xl/calcChain.xml><?xml version="1.0" encoding="utf-8"?>
<calcChain xmlns="http://schemas.openxmlformats.org/spreadsheetml/2006/main">
  <c r="F90" i="3"/>
  <c r="G90"/>
  <c r="G73"/>
  <c r="F73"/>
  <c r="G8"/>
  <c r="F8"/>
  <c r="G130"/>
  <c r="F130"/>
  <c r="G128"/>
  <c r="F128"/>
  <c r="G126"/>
  <c r="F126"/>
  <c r="G124"/>
  <c r="F124"/>
  <c r="G122"/>
  <c r="F122"/>
  <c r="G120"/>
  <c r="F120"/>
  <c r="G118"/>
  <c r="F118"/>
  <c r="G116"/>
  <c r="F116"/>
  <c r="G114"/>
  <c r="F114"/>
  <c r="G112"/>
  <c r="F112"/>
  <c r="G108"/>
  <c r="F108"/>
  <c r="G106"/>
  <c r="F106"/>
  <c r="G101"/>
  <c r="F101"/>
  <c r="C101"/>
  <c r="G99"/>
  <c r="F99"/>
  <c r="C99"/>
  <c r="G94"/>
  <c r="F94"/>
  <c r="C94"/>
  <c r="G92"/>
  <c r="F92"/>
  <c r="C92"/>
  <c r="C90"/>
  <c r="G79"/>
  <c r="F79"/>
  <c r="G77"/>
  <c r="F77"/>
  <c r="G75"/>
  <c r="F75"/>
  <c r="G65"/>
  <c r="F65"/>
  <c r="G63"/>
  <c r="F63"/>
  <c r="G61"/>
  <c r="F61"/>
  <c r="G59"/>
  <c r="F59"/>
  <c r="G57"/>
  <c r="F57"/>
  <c r="G55"/>
  <c r="F55"/>
  <c r="G53"/>
  <c r="F53"/>
  <c r="G51"/>
  <c r="F51"/>
  <c r="G49"/>
  <c r="F49"/>
  <c r="G47"/>
  <c r="F47"/>
  <c r="G43"/>
  <c r="F43"/>
  <c r="G41"/>
  <c r="F41"/>
  <c r="G36"/>
  <c r="F36"/>
  <c r="C36"/>
  <c r="G34"/>
  <c r="F34"/>
  <c r="C34"/>
  <c r="G29"/>
  <c r="F29"/>
  <c r="C29"/>
  <c r="G27"/>
  <c r="F27"/>
  <c r="C27"/>
  <c r="G25"/>
  <c r="F25"/>
  <c r="C25"/>
  <c r="G14"/>
  <c r="F14"/>
  <c r="G12"/>
  <c r="F12"/>
  <c r="G10"/>
  <c r="F10"/>
  <c r="A43" i="2"/>
  <c r="A44"/>
  <c r="A45" s="1"/>
  <c r="A46" s="1"/>
  <c r="A47" s="1"/>
  <c r="A48" s="1"/>
  <c r="A49" s="1"/>
  <c r="A50" s="1"/>
  <c r="A51" s="1"/>
  <c r="A52" s="1"/>
  <c r="A53" s="1"/>
  <c r="A54" s="1"/>
  <c r="A55" s="1"/>
  <c r="A56" s="1"/>
  <c r="A57" s="1"/>
  <c r="A58" s="1"/>
  <c r="A59" s="1"/>
  <c r="A60" s="1"/>
  <c r="A61" s="1"/>
  <c r="A62" s="1"/>
  <c r="A63" s="1"/>
  <c r="A64" s="1"/>
  <c r="G19" i="1"/>
  <c r="F64"/>
  <c r="G64"/>
  <c r="G62"/>
  <c r="G60"/>
  <c r="G58"/>
  <c r="G56"/>
  <c r="G54"/>
  <c r="G52"/>
  <c r="G50"/>
  <c r="G48"/>
  <c r="G46"/>
  <c r="F62"/>
  <c r="F60"/>
  <c r="F58"/>
  <c r="F56"/>
  <c r="F54"/>
  <c r="F52"/>
  <c r="F50"/>
  <c r="F48"/>
  <c r="F46"/>
  <c r="G42"/>
  <c r="G40"/>
  <c r="F42"/>
  <c r="F40"/>
  <c r="G13"/>
  <c r="F13"/>
  <c r="G11"/>
  <c r="F11"/>
  <c r="G9"/>
  <c r="F9"/>
  <c r="G7"/>
  <c r="F7"/>
  <c r="G81" i="3" l="1"/>
  <c r="G85" s="1"/>
  <c r="G132" s="1"/>
  <c r="G16"/>
  <c r="G20" s="1"/>
  <c r="G67" s="1"/>
  <c r="G15" i="1"/>
  <c r="C35"/>
  <c r="C33"/>
  <c r="C28"/>
  <c r="C26"/>
  <c r="C24"/>
  <c r="G137" i="3" l="1"/>
  <c r="G135"/>
  <c r="F26" i="1"/>
  <c r="G26"/>
  <c r="G33"/>
  <c r="F33"/>
  <c r="G28"/>
  <c r="F28"/>
  <c r="G35"/>
  <c r="F35"/>
  <c r="G24"/>
  <c r="F24"/>
  <c r="G66" l="1"/>
  <c r="G68" s="1"/>
  <c r="G69" s="1"/>
</calcChain>
</file>

<file path=xl/sharedStrings.xml><?xml version="1.0" encoding="utf-8"?>
<sst xmlns="http://schemas.openxmlformats.org/spreadsheetml/2006/main" count="320" uniqueCount="64">
  <si>
    <t>APPLIANCE</t>
  </si>
  <si>
    <t>TYPE</t>
  </si>
  <si>
    <t>LOAD</t>
  </si>
  <si>
    <t>NUMBER</t>
  </si>
  <si>
    <t>AVERAGE USE</t>
  </si>
  <si>
    <t>(Watts)</t>
  </si>
  <si>
    <t>(hours/day)</t>
  </si>
  <si>
    <t>CONSUMPTION</t>
  </si>
  <si>
    <t>(kWh/day)</t>
  </si>
  <si>
    <t xml:space="preserve">Incandescent </t>
  </si>
  <si>
    <t>Bulbs</t>
  </si>
  <si>
    <t>Fluorescent Lights</t>
  </si>
  <si>
    <t>Tube Lights</t>
  </si>
  <si>
    <t>Compact Fluorescent Lights (Energy savers)</t>
  </si>
  <si>
    <t>LED Lights</t>
  </si>
  <si>
    <t>Spot Lights</t>
  </si>
  <si>
    <t>Window Air-Conditioner</t>
  </si>
  <si>
    <t>Split Air-Conditioner</t>
  </si>
  <si>
    <t>DC-Inverter Split Air-Conditioner</t>
  </si>
  <si>
    <t>SIZE</t>
  </si>
  <si>
    <t>(Ton Capacity)</t>
  </si>
  <si>
    <t>Conventional freezer refrigerator</t>
  </si>
  <si>
    <t>CFT</t>
  </si>
  <si>
    <t>Energy Efficient refrigerator</t>
  </si>
  <si>
    <t>Conventional Ceiling Fans</t>
  </si>
  <si>
    <t>DC Motor Ceiling Fans</t>
  </si>
  <si>
    <t>Electric iron</t>
  </si>
  <si>
    <t>Toaster</t>
  </si>
  <si>
    <t>Electric heater</t>
  </si>
  <si>
    <t>Water dispenser</t>
  </si>
  <si>
    <t>Washing machine</t>
  </si>
  <si>
    <t xml:space="preserve"> TV</t>
  </si>
  <si>
    <t>Computer</t>
  </si>
  <si>
    <t>DVD Player</t>
  </si>
  <si>
    <t>Microwave oven</t>
  </si>
  <si>
    <t>Desert Cooler (medium)</t>
  </si>
  <si>
    <t>Incandescent Bulbs</t>
  </si>
  <si>
    <t>Compact Flouresecent Energy Saver Bulbs</t>
  </si>
  <si>
    <t>LEDs</t>
  </si>
  <si>
    <t>Bulb</t>
  </si>
  <si>
    <t>Spot Light</t>
  </si>
  <si>
    <t>Tube Light</t>
  </si>
  <si>
    <t>Acs</t>
  </si>
  <si>
    <t>Window</t>
  </si>
  <si>
    <t>Split</t>
  </si>
  <si>
    <t>DC Inver</t>
  </si>
  <si>
    <t>Consumption</t>
  </si>
  <si>
    <t>Months</t>
  </si>
  <si>
    <t>CFR</t>
  </si>
  <si>
    <t>EER</t>
  </si>
  <si>
    <t>Conventional Ceiling Fan</t>
  </si>
  <si>
    <t>(kWh/month)</t>
  </si>
  <si>
    <t>X</t>
  </si>
  <si>
    <t>Electricity rates:</t>
  </si>
  <si>
    <t>100 units</t>
  </si>
  <si>
    <t>100-300 units</t>
  </si>
  <si>
    <t>300-700 units</t>
  </si>
  <si>
    <t>+700 units</t>
  </si>
  <si>
    <t>PKR</t>
  </si>
  <si>
    <t>Options</t>
  </si>
  <si>
    <t>Yes</t>
  </si>
  <si>
    <t>No</t>
  </si>
  <si>
    <t>Off peak hours (11 pm-6pm)</t>
  </si>
  <si>
    <t>Peak hours (6pm- 11pm)</t>
  </si>
</sst>
</file>

<file path=xl/styles.xml><?xml version="1.0" encoding="utf-8"?>
<styleSheet xmlns="http://schemas.openxmlformats.org/spreadsheetml/2006/main">
  <numFmts count="2">
    <numFmt numFmtId="164" formatCode="#,##0.0"/>
    <numFmt numFmtId="165" formatCode="[$PKR]\ #,##0"/>
  </numFmts>
  <fonts count="13">
    <font>
      <sz val="11"/>
      <color theme="1"/>
      <name val="Calibri"/>
      <family val="2"/>
      <scheme val="minor"/>
    </font>
    <font>
      <b/>
      <sz val="12"/>
      <color theme="0"/>
      <name val="Arial"/>
      <family val="2"/>
    </font>
    <font>
      <b/>
      <sz val="11"/>
      <color theme="0"/>
      <name val="Arial"/>
      <family val="2"/>
    </font>
    <font>
      <sz val="11"/>
      <color theme="1"/>
      <name val="Arial"/>
      <family val="2"/>
    </font>
    <font>
      <sz val="12"/>
      <color theme="1"/>
      <name val="Arial"/>
      <family val="2"/>
    </font>
    <font>
      <sz val="10"/>
      <color theme="1"/>
      <name val="Arial"/>
      <family val="2"/>
    </font>
    <font>
      <sz val="9"/>
      <color theme="1"/>
      <name val="Arial"/>
      <family val="2"/>
    </font>
    <font>
      <sz val="9"/>
      <color theme="1"/>
      <name val="Calibri"/>
      <family val="2"/>
      <scheme val="minor"/>
    </font>
    <font>
      <sz val="10"/>
      <color theme="1"/>
      <name val="Calibri"/>
      <family val="2"/>
      <scheme val="minor"/>
    </font>
    <font>
      <b/>
      <sz val="10"/>
      <color theme="0"/>
      <name val="Arial"/>
      <family val="2"/>
    </font>
    <font>
      <b/>
      <sz val="10"/>
      <color rgb="FFFF0000"/>
      <name val="Arial"/>
      <family val="2"/>
    </font>
    <font>
      <b/>
      <sz val="11"/>
      <color theme="1"/>
      <name val="Arial"/>
      <family val="2"/>
    </font>
    <font>
      <sz val="12"/>
      <color theme="1"/>
      <name val="Calibri"/>
      <family val="2"/>
      <scheme val="minor"/>
    </font>
  </fonts>
  <fills count="6">
    <fill>
      <patternFill patternType="none"/>
    </fill>
    <fill>
      <patternFill patternType="gray125"/>
    </fill>
    <fill>
      <patternFill patternType="solid">
        <fgColor theme="1" tint="4.9989318521683403E-2"/>
        <bgColor indexed="64"/>
      </patternFill>
    </fill>
    <fill>
      <patternFill patternType="solid">
        <fgColor theme="0" tint="-0.14999847407452621"/>
        <bgColor indexed="64"/>
      </patternFill>
    </fill>
    <fill>
      <patternFill patternType="solid">
        <fgColor theme="0"/>
        <bgColor indexed="64"/>
      </patternFill>
    </fill>
    <fill>
      <patternFill patternType="solid">
        <fgColor theme="0" tint="-0.34998626667073579"/>
        <bgColor indexed="64"/>
      </patternFill>
    </fill>
  </fills>
  <borders count="22">
    <border>
      <left/>
      <right/>
      <top/>
      <bottom/>
      <diagonal/>
    </border>
    <border>
      <left style="medium">
        <color indexed="64"/>
      </left>
      <right style="medium">
        <color indexed="64"/>
      </right>
      <top style="medium">
        <color indexed="64"/>
      </top>
      <bottom style="medium">
        <color indexed="64"/>
      </bottom>
      <diagonal/>
    </border>
    <border>
      <left style="medium">
        <color theme="5" tint="-0.499984740745262"/>
      </left>
      <right style="medium">
        <color theme="5" tint="-0.499984740745262"/>
      </right>
      <top style="medium">
        <color theme="5" tint="-0.499984740745262"/>
      </top>
      <bottom/>
      <diagonal/>
    </border>
    <border>
      <left style="medium">
        <color theme="5" tint="-0.499984740745262"/>
      </left>
      <right style="medium">
        <color theme="5" tint="-0.499984740745262"/>
      </right>
      <top/>
      <bottom style="medium">
        <color theme="5" tint="-0.499984740745262"/>
      </bottom>
      <diagonal/>
    </border>
    <border>
      <left style="hair">
        <color auto="1"/>
      </left>
      <right style="hair">
        <color auto="1"/>
      </right>
      <top style="hair">
        <color auto="1"/>
      </top>
      <bottom style="hair">
        <color auto="1"/>
      </bottom>
      <diagonal/>
    </border>
    <border>
      <left/>
      <right/>
      <top style="hair">
        <color auto="1"/>
      </top>
      <bottom style="hair">
        <color auto="1"/>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theme="0" tint="-0.14993743705557422"/>
      </left>
      <right style="thin">
        <color theme="0" tint="-0.14993743705557422"/>
      </right>
      <top style="thin">
        <color theme="0" tint="-0.14993743705557422"/>
      </top>
      <bottom style="thin">
        <color theme="0" tint="-0.14993743705557422"/>
      </bottom>
      <diagonal/>
    </border>
    <border>
      <left style="thin">
        <color theme="0" tint="-0.14996795556505021"/>
      </left>
      <right/>
      <top style="thin">
        <color theme="0" tint="-0.14996795556505021"/>
      </top>
      <bottom style="thin">
        <color theme="0" tint="-0.14996795556505021"/>
      </bottom>
      <diagonal/>
    </border>
    <border>
      <left/>
      <right style="hair">
        <color auto="1"/>
      </right>
      <top style="hair">
        <color auto="1"/>
      </top>
      <bottom style="hair">
        <color auto="1"/>
      </bottom>
      <diagonal/>
    </border>
    <border>
      <left style="medium">
        <color theme="5" tint="-0.499984740745262"/>
      </left>
      <right style="medium">
        <color theme="5" tint="-0.499984740745262"/>
      </right>
      <top style="medium">
        <color theme="5" tint="-0.499984740745262"/>
      </top>
      <bottom style="medium">
        <color theme="5" tint="-0.499984740745262"/>
      </bottom>
      <diagonal/>
    </border>
    <border>
      <left style="thin">
        <color indexed="64"/>
      </left>
      <right/>
      <top/>
      <bottom/>
      <diagonal/>
    </border>
    <border>
      <left/>
      <right style="thin">
        <color indexed="64"/>
      </right>
      <top/>
      <bottom/>
      <diagonal/>
    </border>
    <border>
      <left/>
      <right/>
      <top style="thin">
        <color indexed="64"/>
      </top>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style="medium">
        <color theme="5" tint="-0.499984740745262"/>
      </top>
      <bottom/>
      <diagonal/>
    </border>
  </borders>
  <cellStyleXfs count="1">
    <xf numFmtId="0" fontId="0" fillId="0" borderId="0"/>
  </cellStyleXfs>
  <cellXfs count="75">
    <xf numFmtId="0" fontId="0" fillId="0" borderId="0" xfId="0"/>
    <xf numFmtId="0" fontId="1" fillId="2" borderId="0" xfId="0" applyFont="1" applyFill="1" applyAlignment="1">
      <alignment horizontal="center"/>
    </xf>
    <xf numFmtId="0" fontId="1" fillId="2" borderId="0" xfId="0" applyFont="1" applyFill="1" applyAlignment="1">
      <alignment horizontal="center" wrapText="1"/>
    </xf>
    <xf numFmtId="0" fontId="3" fillId="0" borderId="0" xfId="0" applyFont="1"/>
    <xf numFmtId="0" fontId="4" fillId="0" borderId="0" xfId="0" applyFont="1"/>
    <xf numFmtId="0" fontId="2" fillId="2" borderId="0" xfId="0" applyFont="1" applyFill="1" applyAlignment="1">
      <alignment horizontal="center" wrapText="1"/>
    </xf>
    <xf numFmtId="0" fontId="5" fillId="0" borderId="0" xfId="0" applyFont="1" applyAlignment="1">
      <alignment horizontal="center" vertical="center"/>
    </xf>
    <xf numFmtId="0" fontId="6" fillId="0" borderId="0" xfId="0" applyFont="1" applyAlignment="1">
      <alignment horizontal="center" vertical="center"/>
    </xf>
    <xf numFmtId="0" fontId="7" fillId="0" borderId="0" xfId="0" applyFont="1" applyAlignment="1"/>
    <xf numFmtId="0" fontId="8" fillId="0" borderId="0" xfId="0" applyFont="1" applyAlignment="1">
      <alignment horizontal="center" vertical="center"/>
    </xf>
    <xf numFmtId="0" fontId="1" fillId="2" borderId="0" xfId="0" applyFont="1" applyFill="1" applyAlignment="1">
      <alignment horizontal="center" vertical="center"/>
    </xf>
    <xf numFmtId="0" fontId="1" fillId="2" borderId="0" xfId="0" applyFont="1" applyFill="1" applyAlignment="1">
      <alignment horizontal="center" vertical="center" wrapText="1"/>
    </xf>
    <xf numFmtId="0" fontId="9" fillId="2" borderId="0" xfId="0" applyFont="1" applyFill="1" applyAlignment="1">
      <alignment horizontal="center"/>
    </xf>
    <xf numFmtId="0" fontId="9" fillId="2" borderId="0" xfId="0" applyFont="1" applyFill="1" applyAlignment="1">
      <alignment horizontal="center" wrapText="1"/>
    </xf>
    <xf numFmtId="0" fontId="2" fillId="2" borderId="0" xfId="0" applyFont="1" applyFill="1" applyAlignment="1">
      <alignment horizontal="center" vertical="center" wrapText="1"/>
    </xf>
    <xf numFmtId="0" fontId="0" fillId="0" borderId="0" xfId="0" applyAlignment="1">
      <alignment vertical="center"/>
    </xf>
    <xf numFmtId="0" fontId="8" fillId="0" borderId="0" xfId="0" applyFont="1"/>
    <xf numFmtId="0" fontId="5" fillId="3" borderId="0" xfId="0" applyFont="1" applyFill="1" applyAlignment="1">
      <alignment horizontal="center" vertical="center"/>
    </xf>
    <xf numFmtId="0" fontId="5" fillId="3" borderId="4" xfId="0" applyFont="1" applyFill="1" applyBorder="1" applyAlignment="1">
      <alignment horizontal="center" vertical="center"/>
    </xf>
    <xf numFmtId="164" fontId="5" fillId="3" borderId="4" xfId="0" applyNumberFormat="1" applyFont="1" applyFill="1" applyBorder="1" applyAlignment="1">
      <alignment horizontal="center" vertical="center"/>
    </xf>
    <xf numFmtId="3" fontId="5" fillId="3" borderId="4" xfId="0" applyNumberFormat="1" applyFont="1" applyFill="1" applyBorder="1" applyAlignment="1">
      <alignment horizontal="center" vertical="center"/>
    </xf>
    <xf numFmtId="164" fontId="5" fillId="4" borderId="0" xfId="0" applyNumberFormat="1" applyFont="1" applyFill="1" applyBorder="1" applyAlignment="1">
      <alignment horizontal="center" vertical="center"/>
    </xf>
    <xf numFmtId="164" fontId="5" fillId="4" borderId="5" xfId="0" applyNumberFormat="1" applyFont="1" applyFill="1" applyBorder="1" applyAlignment="1">
      <alignment horizontal="center" vertical="center"/>
    </xf>
    <xf numFmtId="0" fontId="8" fillId="0" borderId="0" xfId="0" applyFont="1" applyBorder="1" applyAlignment="1">
      <alignment horizontal="center" vertical="center"/>
    </xf>
    <xf numFmtId="0" fontId="0" fillId="0" borderId="0" xfId="0" applyBorder="1"/>
    <xf numFmtId="3" fontId="5" fillId="3" borderId="2" xfId="0" applyNumberFormat="1" applyFont="1" applyFill="1" applyBorder="1" applyAlignment="1">
      <alignment horizontal="center" vertical="center"/>
    </xf>
    <xf numFmtId="0" fontId="3" fillId="5" borderId="0" xfId="0" applyFont="1" applyFill="1"/>
    <xf numFmtId="0" fontId="11" fillId="5" borderId="0" xfId="0" applyFont="1" applyFill="1" applyAlignment="1">
      <alignment horizontal="left"/>
    </xf>
    <xf numFmtId="0" fontId="11" fillId="5" borderId="0" xfId="0" applyFont="1" applyFill="1" applyAlignment="1">
      <alignment horizontal="center"/>
    </xf>
    <xf numFmtId="0" fontId="3" fillId="3" borderId="0" xfId="0" applyFont="1" applyFill="1" applyAlignment="1">
      <alignment horizontal="left"/>
    </xf>
    <xf numFmtId="0" fontId="5" fillId="5" borderId="1" xfId="0" applyFont="1" applyFill="1" applyBorder="1" applyAlignment="1">
      <alignment horizontal="center" vertical="center"/>
    </xf>
    <xf numFmtId="0" fontId="5" fillId="4" borderId="0" xfId="0" applyFont="1" applyFill="1" applyAlignment="1">
      <alignment vertical="center"/>
    </xf>
    <xf numFmtId="0" fontId="5" fillId="4" borderId="0" xfId="0" applyFont="1" applyFill="1" applyAlignment="1">
      <alignment horizontal="center" vertical="center"/>
    </xf>
    <xf numFmtId="0" fontId="5" fillId="4" borderId="0" xfId="0" applyFont="1" applyFill="1" applyAlignment="1">
      <alignment vertical="center" wrapText="1"/>
    </xf>
    <xf numFmtId="0" fontId="3" fillId="4" borderId="0" xfId="0" applyFont="1" applyFill="1"/>
    <xf numFmtId="0" fontId="0" fillId="4" borderId="0" xfId="0" applyFill="1"/>
    <xf numFmtId="0" fontId="8" fillId="4" borderId="0" xfId="0" applyFont="1" applyFill="1" applyAlignment="1">
      <alignment horizontal="center" vertical="center"/>
    </xf>
    <xf numFmtId="0" fontId="5" fillId="4" borderId="0" xfId="0" applyFont="1" applyFill="1"/>
    <xf numFmtId="0" fontId="5" fillId="4" borderId="0" xfId="0" applyFont="1" applyFill="1" applyBorder="1" applyAlignment="1">
      <alignment vertical="center"/>
    </xf>
    <xf numFmtId="0" fontId="5" fillId="4" borderId="0" xfId="0" applyFont="1" applyFill="1" applyBorder="1" applyAlignment="1">
      <alignment horizontal="center" vertical="center"/>
    </xf>
    <xf numFmtId="0" fontId="8" fillId="4" borderId="0" xfId="0" applyFont="1" applyFill="1" applyBorder="1" applyAlignment="1">
      <alignment horizontal="center" vertical="center"/>
    </xf>
    <xf numFmtId="0" fontId="4" fillId="4" borderId="0" xfId="0" applyFont="1" applyFill="1"/>
    <xf numFmtId="0" fontId="5" fillId="4" borderId="10" xfId="0" applyFont="1" applyFill="1" applyBorder="1" applyAlignment="1">
      <alignment horizontal="center" vertical="center"/>
    </xf>
    <xf numFmtId="0" fontId="5" fillId="3" borderId="11" xfId="0" applyFont="1" applyFill="1" applyBorder="1" applyAlignment="1">
      <alignment horizontal="center" vertical="center"/>
    </xf>
    <xf numFmtId="0" fontId="5" fillId="4" borderId="9" xfId="0" applyFont="1" applyFill="1" applyBorder="1" applyAlignment="1">
      <alignment horizontal="center" vertical="center"/>
    </xf>
    <xf numFmtId="164" fontId="5" fillId="3" borderId="11" xfId="0" applyNumberFormat="1" applyFont="1" applyFill="1" applyBorder="1" applyAlignment="1">
      <alignment horizontal="center" vertical="center"/>
    </xf>
    <xf numFmtId="0" fontId="3" fillId="4" borderId="6" xfId="0" applyFont="1" applyFill="1" applyBorder="1" applyAlignment="1">
      <alignment horizontal="center"/>
    </xf>
    <xf numFmtId="0" fontId="3" fillId="4" borderId="7" xfId="0" applyFont="1" applyFill="1" applyBorder="1" applyAlignment="1">
      <alignment horizontal="center"/>
    </xf>
    <xf numFmtId="0" fontId="3" fillId="4" borderId="8" xfId="0" applyFont="1" applyFill="1" applyBorder="1" applyAlignment="1">
      <alignment horizontal="center"/>
    </xf>
    <xf numFmtId="0" fontId="3" fillId="3" borderId="0" xfId="0" quotePrefix="1" applyFont="1" applyFill="1" applyAlignment="1">
      <alignment horizontal="left"/>
    </xf>
    <xf numFmtId="0" fontId="10" fillId="4" borderId="1" xfId="0" applyFont="1" applyFill="1" applyBorder="1" applyAlignment="1">
      <alignment horizontal="center" vertical="center"/>
    </xf>
    <xf numFmtId="3" fontId="0" fillId="0" borderId="0" xfId="0" applyNumberFormat="1"/>
    <xf numFmtId="3" fontId="5" fillId="0" borderId="0" xfId="0" applyNumberFormat="1" applyFont="1" applyAlignment="1">
      <alignment horizontal="center" vertical="center"/>
    </xf>
    <xf numFmtId="0" fontId="3" fillId="3" borderId="0" xfId="0" applyFont="1" applyFill="1" applyAlignment="1">
      <alignment horizontal="left" wrapText="1"/>
    </xf>
    <xf numFmtId="0" fontId="3" fillId="4" borderId="0" xfId="0" applyFont="1" applyFill="1" applyBorder="1"/>
    <xf numFmtId="3" fontId="5" fillId="4" borderId="0" xfId="0" applyNumberFormat="1" applyFont="1" applyFill="1" applyBorder="1" applyAlignment="1">
      <alignment horizontal="center" vertical="center"/>
    </xf>
    <xf numFmtId="3" fontId="5" fillId="3" borderId="12" xfId="0" applyNumberFormat="1" applyFont="1" applyFill="1" applyBorder="1" applyAlignment="1">
      <alignment horizontal="center" vertical="center"/>
    </xf>
    <xf numFmtId="0" fontId="5" fillId="4" borderId="11" xfId="0" applyFont="1" applyFill="1" applyBorder="1" applyAlignment="1">
      <alignment horizontal="center" vertical="center"/>
    </xf>
    <xf numFmtId="0" fontId="5" fillId="4" borderId="4" xfId="0" applyFont="1" applyFill="1" applyBorder="1" applyAlignment="1">
      <alignment horizontal="center" vertical="center"/>
    </xf>
    <xf numFmtId="0" fontId="11" fillId="5" borderId="15" xfId="0" applyFont="1" applyFill="1" applyBorder="1" applyAlignment="1">
      <alignment horizontal="left"/>
    </xf>
    <xf numFmtId="0" fontId="3" fillId="3" borderId="0" xfId="0" applyFont="1" applyFill="1" applyBorder="1" applyAlignment="1">
      <alignment horizontal="left"/>
    </xf>
    <xf numFmtId="0" fontId="3" fillId="3" borderId="16" xfId="0" quotePrefix="1" applyFont="1" applyFill="1" applyBorder="1" applyAlignment="1">
      <alignment horizontal="left"/>
    </xf>
    <xf numFmtId="0" fontId="0" fillId="0" borderId="14" xfId="0" applyBorder="1"/>
    <xf numFmtId="0" fontId="7" fillId="0" borderId="14" xfId="0" applyFont="1" applyBorder="1" applyAlignment="1"/>
    <xf numFmtId="0" fontId="12" fillId="0" borderId="14" xfId="0" applyFont="1" applyBorder="1" applyAlignment="1">
      <alignment horizontal="center"/>
    </xf>
    <xf numFmtId="0" fontId="12" fillId="0" borderId="17" xfId="0" applyFont="1" applyBorder="1" applyAlignment="1">
      <alignment horizontal="center"/>
    </xf>
    <xf numFmtId="0" fontId="11" fillId="5" borderId="14" xfId="0" applyFont="1" applyFill="1" applyBorder="1" applyAlignment="1">
      <alignment horizontal="center"/>
    </xf>
    <xf numFmtId="0" fontId="0" fillId="0" borderId="16" xfId="0" applyBorder="1"/>
    <xf numFmtId="0" fontId="11" fillId="5" borderId="18" xfId="0" applyFont="1" applyFill="1" applyBorder="1" applyAlignment="1">
      <alignment horizontal="left"/>
    </xf>
    <xf numFmtId="0" fontId="11" fillId="5" borderId="19" xfId="0" applyFont="1" applyFill="1" applyBorder="1" applyAlignment="1">
      <alignment horizontal="center"/>
    </xf>
    <xf numFmtId="0" fontId="3" fillId="3" borderId="13" xfId="0" applyFont="1" applyFill="1" applyBorder="1" applyAlignment="1">
      <alignment horizontal="left" wrapText="1"/>
    </xf>
    <xf numFmtId="0" fontId="3" fillId="3" borderId="20" xfId="0" applyFont="1" applyFill="1" applyBorder="1" applyAlignment="1">
      <alignment horizontal="left"/>
    </xf>
    <xf numFmtId="0" fontId="0" fillId="0" borderId="21" xfId="0" applyBorder="1"/>
    <xf numFmtId="165" fontId="10" fillId="3" borderId="2" xfId="0" applyNumberFormat="1" applyFont="1" applyFill="1" applyBorder="1" applyAlignment="1">
      <alignment horizontal="center" vertical="center"/>
    </xf>
    <xf numFmtId="165" fontId="10" fillId="3" borderId="3" xfId="0" applyNumberFormat="1" applyFont="1" applyFill="1" applyBorder="1" applyAlignment="1">
      <alignment horizontal="center" vertical="center"/>
    </xf>
  </cellXfs>
  <cellStyles count="1">
    <cellStyle name="Normal" xfId="0" builtinId="0"/>
  </cellStyles>
  <dxfs count="0"/>
  <tableStyles count="0" defaultTableStyle="TableStyleMedium9" defaultPivotStyle="PivotStyleLight16"/>
  <colors>
    <mruColors>
      <color rgb="FFCC3300"/>
    </mruColors>
  </colors>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1</xdr:rowOff>
    </xdr:from>
    <xdr:to>
      <xdr:col>7</xdr:col>
      <xdr:colOff>0</xdr:colOff>
      <xdr:row>2</xdr:row>
      <xdr:rowOff>0</xdr:rowOff>
    </xdr:to>
    <xdr:sp macro="" textlink="">
      <xdr:nvSpPr>
        <xdr:cNvPr id="2" name="TextBox 1"/>
        <xdr:cNvSpPr txBox="1"/>
      </xdr:nvSpPr>
      <xdr:spPr>
        <a:xfrm>
          <a:off x="0" y="1"/>
          <a:ext cx="9277350" cy="380999"/>
        </a:xfrm>
        <a:prstGeom prst="rect">
          <a:avLst/>
        </a:prstGeom>
        <a:ln>
          <a:solidFill>
            <a:sysClr val="windowText" lastClr="000000"/>
          </a:solidFill>
        </a:ln>
      </xdr:spPr>
      <xdr:style>
        <a:lnRef idx="0">
          <a:schemeClr val="accent4"/>
        </a:lnRef>
        <a:fillRef idx="3">
          <a:schemeClr val="accent4"/>
        </a:fillRef>
        <a:effectRef idx="3">
          <a:schemeClr val="accent4"/>
        </a:effectRef>
        <a:fontRef idx="minor">
          <a:schemeClr val="lt1"/>
        </a:fontRef>
      </xdr:style>
      <xdr:txBody>
        <a:bodyPr vertOverflow="clip" wrap="square" rtlCol="0" anchor="t">
          <a:scene3d>
            <a:camera prst="orthographicFront"/>
            <a:lightRig rig="soft" dir="tl">
              <a:rot lat="0" lon="0" rev="0"/>
            </a:lightRig>
          </a:scene3d>
          <a:sp3d contourW="25400" prstMaterial="matte">
            <a:bevelT w="25400" h="55880" prst="artDeco"/>
            <a:contourClr>
              <a:schemeClr val="accent2">
                <a:tint val="20000"/>
              </a:schemeClr>
            </a:contourClr>
          </a:sp3d>
        </a:bodyPr>
        <a:lstStyle/>
        <a:p>
          <a:pPr algn="ctr"/>
          <a:r>
            <a:rPr lang="en-US" sz="1600" b="1" cap="none" spc="50">
              <a:ln w="11430"/>
              <a:solidFill>
                <a:schemeClr val="tx2">
                  <a:lumMod val="50000"/>
                </a:schemeClr>
              </a:solidFill>
              <a:effectLst>
                <a:glow rad="101600">
                  <a:schemeClr val="accent1">
                    <a:satMod val="175000"/>
                    <a:alpha val="40000"/>
                  </a:schemeClr>
                </a:glow>
                <a:outerShdw blurRad="76200" dist="50800" dir="5400000" algn="tl" rotWithShape="0">
                  <a:srgbClr val="000000">
                    <a:alpha val="65000"/>
                  </a:srgbClr>
                </a:outerShdw>
                <a:reflection blurRad="6350" stA="55000" endA="50" endPos="85000" dist="29997" dir="5400000" sy="-100000" algn="bl" rotWithShape="0"/>
              </a:effectLst>
              <a:latin typeface="Arial" pitchFamily="34" charset="0"/>
              <a:cs typeface="Arial" pitchFamily="34" charset="0"/>
            </a:rPr>
            <a:t>ELECTRICITY</a:t>
          </a:r>
          <a:r>
            <a:rPr lang="en-US" sz="1600" b="1" cap="none" spc="50" baseline="0">
              <a:ln w="11430"/>
              <a:solidFill>
                <a:schemeClr val="tx2">
                  <a:lumMod val="50000"/>
                </a:schemeClr>
              </a:solidFill>
              <a:effectLst>
                <a:glow rad="101600">
                  <a:schemeClr val="accent1">
                    <a:satMod val="175000"/>
                    <a:alpha val="40000"/>
                  </a:schemeClr>
                </a:glow>
                <a:outerShdw blurRad="76200" dist="50800" dir="5400000" algn="tl" rotWithShape="0">
                  <a:srgbClr val="000000">
                    <a:alpha val="65000"/>
                  </a:srgbClr>
                </a:outerShdw>
                <a:reflection blurRad="6350" stA="55000" endA="50" endPos="85000" dist="29997" dir="5400000" sy="-100000" algn="bl" rotWithShape="0"/>
              </a:effectLst>
              <a:latin typeface="Arial" pitchFamily="34" charset="0"/>
              <a:cs typeface="Arial" pitchFamily="34" charset="0"/>
            </a:rPr>
            <a:t> CONSUMPTION CALCULATOR</a:t>
          </a:r>
          <a:endParaRPr lang="en-US" sz="1600" b="1" cap="none" spc="50">
            <a:ln w="11430"/>
            <a:solidFill>
              <a:schemeClr val="tx2">
                <a:lumMod val="50000"/>
              </a:schemeClr>
            </a:solidFill>
            <a:effectLst>
              <a:glow rad="101600">
                <a:schemeClr val="accent1">
                  <a:satMod val="175000"/>
                  <a:alpha val="40000"/>
                </a:schemeClr>
              </a:glow>
              <a:outerShdw blurRad="76200" dist="50800" dir="5400000" algn="tl" rotWithShape="0">
                <a:srgbClr val="000000">
                  <a:alpha val="65000"/>
                </a:srgbClr>
              </a:outerShdw>
              <a:reflection blurRad="6350" stA="55000" endA="50" endPos="85000" dist="29997" dir="5400000" sy="-100000" algn="bl" rotWithShape="0"/>
            </a:effectLst>
            <a:latin typeface="Arial" pitchFamily="34" charset="0"/>
            <a:cs typeface="Arial" pitchFamily="34" charset="0"/>
          </a:endParaRPr>
        </a:p>
      </xdr:txBody>
    </xdr:sp>
    <xdr:clientData/>
  </xdr:twoCellAnchor>
  <xdr:twoCellAnchor>
    <xdr:from>
      <xdr:col>0</xdr:col>
      <xdr:colOff>0</xdr:colOff>
      <xdr:row>6</xdr:row>
      <xdr:rowOff>0</xdr:rowOff>
    </xdr:from>
    <xdr:to>
      <xdr:col>6</xdr:col>
      <xdr:colOff>9525</xdr:colOff>
      <xdr:row>6</xdr:row>
      <xdr:rowOff>1</xdr:rowOff>
    </xdr:to>
    <xdr:sp macro="" textlink="">
      <xdr:nvSpPr>
        <xdr:cNvPr id="3" name="TextBox 2"/>
        <xdr:cNvSpPr txBox="1"/>
      </xdr:nvSpPr>
      <xdr:spPr>
        <a:xfrm>
          <a:off x="0" y="971550"/>
          <a:ext cx="7915275" cy="247651"/>
        </a:xfrm>
        <a:prstGeom prst="rect">
          <a:avLst/>
        </a:prstGeom>
        <a:ln/>
      </xdr:spPr>
      <xdr:style>
        <a:lnRef idx="0">
          <a:schemeClr val="accent1"/>
        </a:lnRef>
        <a:fillRef idx="3">
          <a:schemeClr val="accent1"/>
        </a:fillRef>
        <a:effectRef idx="3">
          <a:schemeClr val="accent1"/>
        </a:effectRef>
        <a:fontRef idx="minor">
          <a:schemeClr val="lt1"/>
        </a:fontRef>
      </xdr:style>
      <xdr:txBody>
        <a:bodyPr vertOverflow="clip" wrap="square" rtlCol="0" anchor="t"/>
        <a:lstStyle/>
        <a:p>
          <a:r>
            <a:rPr lang="en-US" sz="1200" b="1">
              <a:latin typeface="Arial" pitchFamily="34" charset="0"/>
              <a:cs typeface="Arial" pitchFamily="34" charset="0"/>
            </a:rPr>
            <a:t>LIGHTING</a:t>
          </a:r>
        </a:p>
      </xdr:txBody>
    </xdr:sp>
    <xdr:clientData/>
  </xdr:twoCellAnchor>
  <xdr:twoCellAnchor>
    <xdr:from>
      <xdr:col>0</xdr:col>
      <xdr:colOff>0</xdr:colOff>
      <xdr:row>20</xdr:row>
      <xdr:rowOff>0</xdr:rowOff>
    </xdr:from>
    <xdr:to>
      <xdr:col>7</xdr:col>
      <xdr:colOff>9525</xdr:colOff>
      <xdr:row>21</xdr:row>
      <xdr:rowOff>0</xdr:rowOff>
    </xdr:to>
    <xdr:sp macro="" textlink="">
      <xdr:nvSpPr>
        <xdr:cNvPr id="4" name="TextBox 3"/>
        <xdr:cNvSpPr txBox="1"/>
      </xdr:nvSpPr>
      <xdr:spPr>
        <a:xfrm>
          <a:off x="0" y="9410700"/>
          <a:ext cx="9115425" cy="238125"/>
        </a:xfrm>
        <a:prstGeom prst="rect">
          <a:avLst/>
        </a:prstGeom>
        <a:ln/>
      </xdr:spPr>
      <xdr:style>
        <a:lnRef idx="0">
          <a:schemeClr val="accent1"/>
        </a:lnRef>
        <a:fillRef idx="3">
          <a:schemeClr val="accent1"/>
        </a:fillRef>
        <a:effectRef idx="3">
          <a:schemeClr val="accent1"/>
        </a:effectRef>
        <a:fontRef idx="minor">
          <a:schemeClr val="lt1"/>
        </a:fontRef>
      </xdr:style>
      <xdr:txBody>
        <a:bodyPr vertOverflow="clip" wrap="square" rtlCol="0" anchor="t"/>
        <a:lstStyle/>
        <a:p>
          <a:r>
            <a:rPr lang="en-US" sz="1200" b="1">
              <a:latin typeface="Arial" pitchFamily="34" charset="0"/>
              <a:cs typeface="Arial" pitchFamily="34" charset="0"/>
            </a:rPr>
            <a:t>AIR-CONDITIONERS</a:t>
          </a:r>
        </a:p>
      </xdr:txBody>
    </xdr:sp>
    <xdr:clientData/>
  </xdr:twoCellAnchor>
  <xdr:twoCellAnchor>
    <xdr:from>
      <xdr:col>0</xdr:col>
      <xdr:colOff>0</xdr:colOff>
      <xdr:row>3</xdr:row>
      <xdr:rowOff>0</xdr:rowOff>
    </xdr:from>
    <xdr:to>
      <xdr:col>7</xdr:col>
      <xdr:colOff>0</xdr:colOff>
      <xdr:row>3</xdr:row>
      <xdr:rowOff>247651</xdr:rowOff>
    </xdr:to>
    <xdr:sp macro="" textlink="">
      <xdr:nvSpPr>
        <xdr:cNvPr id="5" name="TextBox 4"/>
        <xdr:cNvSpPr txBox="1"/>
      </xdr:nvSpPr>
      <xdr:spPr>
        <a:xfrm>
          <a:off x="0" y="381000"/>
          <a:ext cx="9277350" cy="247651"/>
        </a:xfrm>
        <a:prstGeom prst="rect">
          <a:avLst/>
        </a:prstGeom>
        <a:ln/>
      </xdr:spPr>
      <xdr:style>
        <a:lnRef idx="0">
          <a:schemeClr val="accent1"/>
        </a:lnRef>
        <a:fillRef idx="3">
          <a:schemeClr val="accent1"/>
        </a:fillRef>
        <a:effectRef idx="3">
          <a:schemeClr val="accent1"/>
        </a:effectRef>
        <a:fontRef idx="minor">
          <a:schemeClr val="lt1"/>
        </a:fontRef>
      </xdr:style>
      <xdr:txBody>
        <a:bodyPr vertOverflow="clip" wrap="square" rtlCol="0" anchor="t"/>
        <a:lstStyle/>
        <a:p>
          <a:r>
            <a:rPr lang="en-US" sz="1200" b="1">
              <a:latin typeface="Arial" pitchFamily="34" charset="0"/>
              <a:cs typeface="Arial" pitchFamily="34" charset="0"/>
            </a:rPr>
            <a:t>LIGHTING</a:t>
          </a:r>
        </a:p>
      </xdr:txBody>
    </xdr:sp>
    <xdr:clientData/>
  </xdr:twoCellAnchor>
  <xdr:twoCellAnchor>
    <xdr:from>
      <xdr:col>0</xdr:col>
      <xdr:colOff>1</xdr:colOff>
      <xdr:row>29</xdr:row>
      <xdr:rowOff>0</xdr:rowOff>
    </xdr:from>
    <xdr:to>
      <xdr:col>7</xdr:col>
      <xdr:colOff>9525</xdr:colOff>
      <xdr:row>30</xdr:row>
      <xdr:rowOff>0</xdr:rowOff>
    </xdr:to>
    <xdr:sp macro="" textlink="">
      <xdr:nvSpPr>
        <xdr:cNvPr id="6" name="TextBox 5"/>
        <xdr:cNvSpPr txBox="1"/>
      </xdr:nvSpPr>
      <xdr:spPr>
        <a:xfrm>
          <a:off x="1" y="12020550"/>
          <a:ext cx="9610724" cy="247650"/>
        </a:xfrm>
        <a:prstGeom prst="rect">
          <a:avLst/>
        </a:prstGeom>
        <a:ln/>
      </xdr:spPr>
      <xdr:style>
        <a:lnRef idx="0">
          <a:schemeClr val="accent1"/>
        </a:lnRef>
        <a:fillRef idx="3">
          <a:schemeClr val="accent1"/>
        </a:fillRef>
        <a:effectRef idx="3">
          <a:schemeClr val="accent1"/>
        </a:effectRef>
        <a:fontRef idx="minor">
          <a:schemeClr val="lt1"/>
        </a:fontRef>
      </xdr:style>
      <xdr:txBody>
        <a:bodyPr vertOverflow="clip" wrap="square" rtlCol="0" anchor="t"/>
        <a:lstStyle/>
        <a:p>
          <a:r>
            <a:rPr lang="en-US" sz="1200" b="1">
              <a:latin typeface="Arial" pitchFamily="34" charset="0"/>
              <a:cs typeface="Arial" pitchFamily="34" charset="0"/>
            </a:rPr>
            <a:t>REFRIGERATORS</a:t>
          </a:r>
        </a:p>
      </xdr:txBody>
    </xdr:sp>
    <xdr:clientData/>
  </xdr:twoCellAnchor>
  <xdr:twoCellAnchor>
    <xdr:from>
      <xdr:col>0</xdr:col>
      <xdr:colOff>0</xdr:colOff>
      <xdr:row>36</xdr:row>
      <xdr:rowOff>0</xdr:rowOff>
    </xdr:from>
    <xdr:to>
      <xdr:col>7</xdr:col>
      <xdr:colOff>9525</xdr:colOff>
      <xdr:row>37</xdr:row>
      <xdr:rowOff>0</xdr:rowOff>
    </xdr:to>
    <xdr:sp macro="" textlink="">
      <xdr:nvSpPr>
        <xdr:cNvPr id="7" name="TextBox 6"/>
        <xdr:cNvSpPr txBox="1"/>
      </xdr:nvSpPr>
      <xdr:spPr>
        <a:xfrm>
          <a:off x="0" y="13792200"/>
          <a:ext cx="9610725" cy="247650"/>
        </a:xfrm>
        <a:prstGeom prst="rect">
          <a:avLst/>
        </a:prstGeom>
        <a:ln/>
      </xdr:spPr>
      <xdr:style>
        <a:lnRef idx="0">
          <a:schemeClr val="accent1"/>
        </a:lnRef>
        <a:fillRef idx="3">
          <a:schemeClr val="accent1"/>
        </a:fillRef>
        <a:effectRef idx="3">
          <a:schemeClr val="accent1"/>
        </a:effectRef>
        <a:fontRef idx="minor">
          <a:schemeClr val="lt1"/>
        </a:fontRef>
      </xdr:style>
      <xdr:txBody>
        <a:bodyPr vertOverflow="clip" wrap="square" rtlCol="0" anchor="t"/>
        <a:lstStyle/>
        <a:p>
          <a:r>
            <a:rPr lang="en-US" sz="1200" b="1">
              <a:latin typeface="Arial" pitchFamily="34" charset="0"/>
              <a:cs typeface="Arial" pitchFamily="34" charset="0"/>
            </a:rPr>
            <a:t>CEILING FANS</a:t>
          </a:r>
        </a:p>
      </xdr:txBody>
    </xdr:sp>
    <xdr:clientData/>
  </xdr:twoCellAnchor>
  <xdr:twoCellAnchor>
    <xdr:from>
      <xdr:col>0</xdr:col>
      <xdr:colOff>1</xdr:colOff>
      <xdr:row>18</xdr:row>
      <xdr:rowOff>0</xdr:rowOff>
    </xdr:from>
    <xdr:to>
      <xdr:col>5</xdr:col>
      <xdr:colOff>1381125</xdr:colOff>
      <xdr:row>19</xdr:row>
      <xdr:rowOff>0</xdr:rowOff>
    </xdr:to>
    <xdr:sp macro="" textlink="">
      <xdr:nvSpPr>
        <xdr:cNvPr id="8" name="TextBox 7"/>
        <xdr:cNvSpPr txBox="1"/>
      </xdr:nvSpPr>
      <xdr:spPr>
        <a:xfrm>
          <a:off x="1" y="3152775"/>
          <a:ext cx="8391524" cy="247650"/>
        </a:xfrm>
        <a:prstGeom prst="rect">
          <a:avLst/>
        </a:prstGeom>
        <a:solidFill>
          <a:schemeClr val="bg1">
            <a:lumMod val="65000"/>
          </a:schemeClr>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wrap="square" rtlCol="0" anchor="t"/>
        <a:lstStyle/>
        <a:p>
          <a:pPr algn="r"/>
          <a:r>
            <a:rPr lang="en-US" sz="1100" b="1">
              <a:solidFill>
                <a:sysClr val="windowText" lastClr="000000"/>
              </a:solidFill>
              <a:effectLst/>
              <a:latin typeface="Arial" pitchFamily="34" charset="0"/>
              <a:cs typeface="Arial" pitchFamily="34" charset="0"/>
            </a:rPr>
            <a:t>LIGHTING LOAD WITH LIGHTING CONTROL</a:t>
          </a:r>
          <a:endParaRPr lang="en-US" sz="1100" b="1">
            <a:solidFill>
              <a:sysClr val="windowText" lastClr="000000"/>
            </a:solidFill>
            <a:effectLst/>
            <a:latin typeface="Arial" pitchFamily="34" charset="0"/>
            <a:ea typeface="+mn-ea"/>
            <a:cs typeface="Arial" pitchFamily="34" charset="0"/>
          </a:endParaRPr>
        </a:p>
      </xdr:txBody>
    </xdr:sp>
    <xdr:clientData/>
  </xdr:twoCellAnchor>
  <xdr:twoCellAnchor>
    <xdr:from>
      <xdr:col>0</xdr:col>
      <xdr:colOff>0</xdr:colOff>
      <xdr:row>42</xdr:row>
      <xdr:rowOff>0</xdr:rowOff>
    </xdr:from>
    <xdr:to>
      <xdr:col>6</xdr:col>
      <xdr:colOff>1371599</xdr:colOff>
      <xdr:row>43</xdr:row>
      <xdr:rowOff>0</xdr:rowOff>
    </xdr:to>
    <xdr:sp macro="" textlink="">
      <xdr:nvSpPr>
        <xdr:cNvPr id="9" name="TextBox 8"/>
        <xdr:cNvSpPr txBox="1"/>
      </xdr:nvSpPr>
      <xdr:spPr>
        <a:xfrm>
          <a:off x="0" y="15192375"/>
          <a:ext cx="9601199" cy="247650"/>
        </a:xfrm>
        <a:prstGeom prst="rect">
          <a:avLst/>
        </a:prstGeom>
        <a:ln/>
      </xdr:spPr>
      <xdr:style>
        <a:lnRef idx="0">
          <a:schemeClr val="accent1"/>
        </a:lnRef>
        <a:fillRef idx="3">
          <a:schemeClr val="accent1"/>
        </a:fillRef>
        <a:effectRef idx="3">
          <a:schemeClr val="accent1"/>
        </a:effectRef>
        <a:fontRef idx="minor">
          <a:schemeClr val="lt1"/>
        </a:fontRef>
      </xdr:style>
      <xdr:txBody>
        <a:bodyPr vertOverflow="clip" wrap="square" rtlCol="0" anchor="t"/>
        <a:lstStyle/>
        <a:p>
          <a:r>
            <a:rPr lang="en-US" sz="1200" b="1">
              <a:latin typeface="Arial" pitchFamily="34" charset="0"/>
              <a:cs typeface="Arial" pitchFamily="34" charset="0"/>
            </a:rPr>
            <a:t>MISCELLANEOUS</a:t>
          </a:r>
        </a:p>
      </xdr:txBody>
    </xdr:sp>
    <xdr:clientData/>
  </xdr:twoCellAnchor>
  <xdr:twoCellAnchor>
    <xdr:from>
      <xdr:col>0</xdr:col>
      <xdr:colOff>1</xdr:colOff>
      <xdr:row>65</xdr:row>
      <xdr:rowOff>9524</xdr:rowOff>
    </xdr:from>
    <xdr:to>
      <xdr:col>6</xdr:col>
      <xdr:colOff>9525</xdr:colOff>
      <xdr:row>66</xdr:row>
      <xdr:rowOff>0</xdr:rowOff>
    </xdr:to>
    <xdr:sp macro="" textlink="">
      <xdr:nvSpPr>
        <xdr:cNvPr id="10" name="TextBox 9"/>
        <xdr:cNvSpPr txBox="1"/>
      </xdr:nvSpPr>
      <xdr:spPr>
        <a:xfrm>
          <a:off x="1" y="17954624"/>
          <a:ext cx="8239124" cy="276226"/>
        </a:xfrm>
        <a:prstGeom prst="rect">
          <a:avLst/>
        </a:prstGeom>
        <a:solidFill>
          <a:schemeClr val="accent2">
            <a:lumMod val="50000"/>
          </a:schemeClr>
        </a:solidFill>
        <a:ln/>
      </xdr:spPr>
      <xdr:style>
        <a:lnRef idx="0">
          <a:schemeClr val="accent2"/>
        </a:lnRef>
        <a:fillRef idx="3">
          <a:schemeClr val="accent2"/>
        </a:fillRef>
        <a:effectRef idx="3">
          <a:schemeClr val="accent2"/>
        </a:effectRef>
        <a:fontRef idx="minor">
          <a:schemeClr val="lt1"/>
        </a:fontRef>
      </xdr:style>
      <xdr:txBody>
        <a:bodyPr vertOverflow="clip" wrap="square" rtlCol="0" anchor="t"/>
        <a:lstStyle/>
        <a:p>
          <a:r>
            <a:rPr lang="en-US" sz="1200" b="1">
              <a:latin typeface="Arial" pitchFamily="34" charset="0"/>
              <a:cs typeface="Arial" pitchFamily="34" charset="0"/>
            </a:rPr>
            <a:t>TOTAL ELECTRICITY</a:t>
          </a:r>
          <a:r>
            <a:rPr lang="en-US" sz="1200" b="1" baseline="0">
              <a:latin typeface="Arial" pitchFamily="34" charset="0"/>
              <a:cs typeface="Arial" pitchFamily="34" charset="0"/>
            </a:rPr>
            <a:t> CONSUMPTION (UNITS/MONTH)</a:t>
          </a:r>
          <a:endParaRPr lang="en-US" sz="1200" b="1">
            <a:latin typeface="Arial" pitchFamily="34" charset="0"/>
            <a:cs typeface="Arial" pitchFamily="34" charset="0"/>
          </a:endParaRPr>
        </a:p>
      </xdr:txBody>
    </xdr:sp>
    <xdr:clientData/>
  </xdr:twoCellAnchor>
  <xdr:twoCellAnchor>
    <xdr:from>
      <xdr:col>0</xdr:col>
      <xdr:colOff>1</xdr:colOff>
      <xdr:row>67</xdr:row>
      <xdr:rowOff>9524</xdr:rowOff>
    </xdr:from>
    <xdr:to>
      <xdr:col>6</xdr:col>
      <xdr:colOff>9525</xdr:colOff>
      <xdr:row>68</xdr:row>
      <xdr:rowOff>190500</xdr:rowOff>
    </xdr:to>
    <xdr:sp macro="" textlink="">
      <xdr:nvSpPr>
        <xdr:cNvPr id="11" name="TextBox 10"/>
        <xdr:cNvSpPr txBox="1"/>
      </xdr:nvSpPr>
      <xdr:spPr>
        <a:xfrm>
          <a:off x="1" y="17954624"/>
          <a:ext cx="8239124" cy="371476"/>
        </a:xfrm>
        <a:prstGeom prst="rect">
          <a:avLst/>
        </a:prstGeom>
        <a:solidFill>
          <a:schemeClr val="accent2">
            <a:lumMod val="50000"/>
          </a:schemeClr>
        </a:solidFill>
        <a:ln/>
      </xdr:spPr>
      <xdr:style>
        <a:lnRef idx="0">
          <a:schemeClr val="accent2"/>
        </a:lnRef>
        <a:fillRef idx="3">
          <a:schemeClr val="accent2"/>
        </a:fillRef>
        <a:effectRef idx="3">
          <a:schemeClr val="accent2"/>
        </a:effectRef>
        <a:fontRef idx="minor">
          <a:schemeClr val="lt1"/>
        </a:fontRef>
      </xdr:style>
      <xdr:txBody>
        <a:bodyPr vertOverflow="clip" wrap="square" rtlCol="0" anchor="t"/>
        <a:lstStyle/>
        <a:p>
          <a:r>
            <a:rPr lang="en-US" sz="1200" b="1">
              <a:latin typeface="Arial" pitchFamily="34" charset="0"/>
              <a:cs typeface="Arial" pitchFamily="34" charset="0"/>
            </a:rPr>
            <a:t>TOTAL ELECTRICITY</a:t>
          </a:r>
          <a:r>
            <a:rPr lang="en-US" sz="1200" b="1" baseline="0">
              <a:latin typeface="Arial" pitchFamily="34" charset="0"/>
              <a:cs typeface="Arial" pitchFamily="34" charset="0"/>
            </a:rPr>
            <a:t> BILL</a:t>
          </a:r>
          <a:endParaRPr lang="en-US" sz="1200" b="1">
            <a:latin typeface="Arial" pitchFamily="34" charset="0"/>
            <a:cs typeface="Arial" pitchFamily="34" charset="0"/>
          </a:endParaRPr>
        </a:p>
      </xdr:txBody>
    </xdr:sp>
    <xdr:clientData/>
  </xdr:twoCellAnchor>
  <xdr:twoCellAnchor>
    <xdr:from>
      <xdr:col>0</xdr:col>
      <xdr:colOff>0</xdr:colOff>
      <xdr:row>14</xdr:row>
      <xdr:rowOff>1</xdr:rowOff>
    </xdr:from>
    <xdr:to>
      <xdr:col>6</xdr:col>
      <xdr:colOff>0</xdr:colOff>
      <xdr:row>15</xdr:row>
      <xdr:rowOff>2</xdr:rowOff>
    </xdr:to>
    <xdr:sp macro="" textlink="">
      <xdr:nvSpPr>
        <xdr:cNvPr id="12" name="TextBox 11"/>
        <xdr:cNvSpPr txBox="1"/>
      </xdr:nvSpPr>
      <xdr:spPr>
        <a:xfrm>
          <a:off x="0" y="2857501"/>
          <a:ext cx="8561917" cy="222251"/>
        </a:xfrm>
        <a:prstGeom prst="rect">
          <a:avLst/>
        </a:prstGeom>
        <a:solidFill>
          <a:schemeClr val="bg1">
            <a:lumMod val="65000"/>
          </a:schemeClr>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wrap="square" rtlCol="0" anchor="t"/>
        <a:lstStyle/>
        <a:p>
          <a:pPr algn="r"/>
          <a:r>
            <a:rPr lang="en-US" sz="1100" b="1">
              <a:solidFill>
                <a:sysClr val="windowText" lastClr="000000"/>
              </a:solidFill>
              <a:effectLst/>
              <a:latin typeface="Arial" pitchFamily="34" charset="0"/>
              <a:cs typeface="Arial" pitchFamily="34" charset="0"/>
            </a:rPr>
            <a:t>TOTAL LIGHTING LOAD </a:t>
          </a:r>
          <a:endParaRPr lang="en-US" sz="1200" b="1">
            <a:solidFill>
              <a:sysClr val="windowText" lastClr="000000"/>
            </a:solidFill>
            <a:effectLst/>
            <a:latin typeface="Arial" pitchFamily="34" charset="0"/>
            <a:cs typeface="Arial" pitchFamily="34" charset="0"/>
          </a:endParaRPr>
        </a:p>
      </xdr:txBody>
    </xdr:sp>
    <xdr:clientData/>
  </xdr:twoCellAnchor>
  <xdr:twoCellAnchor>
    <xdr:from>
      <xdr:col>0</xdr:col>
      <xdr:colOff>0</xdr:colOff>
      <xdr:row>16</xdr:row>
      <xdr:rowOff>0</xdr:rowOff>
    </xdr:from>
    <xdr:to>
      <xdr:col>5</xdr:col>
      <xdr:colOff>1381124</xdr:colOff>
      <xdr:row>16</xdr:row>
      <xdr:rowOff>247650</xdr:rowOff>
    </xdr:to>
    <xdr:sp macro="" textlink="">
      <xdr:nvSpPr>
        <xdr:cNvPr id="13" name="TextBox 12"/>
        <xdr:cNvSpPr txBox="1"/>
      </xdr:nvSpPr>
      <xdr:spPr>
        <a:xfrm>
          <a:off x="0" y="3152775"/>
          <a:ext cx="8391524" cy="247650"/>
        </a:xfrm>
        <a:prstGeom prst="rect">
          <a:avLst/>
        </a:prstGeom>
        <a:solidFill>
          <a:schemeClr val="bg1">
            <a:lumMod val="65000"/>
          </a:schemeClr>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wrap="square" rtlCol="0" anchor="t"/>
        <a:lstStyle/>
        <a:p>
          <a:pPr algn="r"/>
          <a:r>
            <a:rPr lang="en-US" sz="1100" b="1">
              <a:solidFill>
                <a:sysClr val="windowText" lastClr="000000"/>
              </a:solidFill>
              <a:effectLst/>
              <a:latin typeface="Arial" pitchFamily="34" charset="0"/>
              <a:cs typeface="Arial" pitchFamily="34" charset="0"/>
            </a:rPr>
            <a:t>LIGHTING CONTROL (OCCUPANCY SENSORS, PHOTO SENSORS</a:t>
          </a:r>
          <a:r>
            <a:rPr lang="en-US" sz="1100" b="1">
              <a:solidFill>
                <a:sysClr val="windowText" lastClr="000000"/>
              </a:solidFill>
              <a:effectLst/>
              <a:latin typeface="Arial" pitchFamily="34" charset="0"/>
              <a:ea typeface="+mn-ea"/>
              <a:cs typeface="Arial" pitchFamily="34" charset="0"/>
            </a:rPr>
            <a:t>) IN USE? </a:t>
          </a:r>
        </a:p>
      </xdr:txBody>
    </xdr:sp>
    <xdr:clientData/>
  </xdr:twoCellAnchor>
  <xdr:twoCellAnchor>
    <xdr:from>
      <xdr:col>0</xdr:col>
      <xdr:colOff>0</xdr:colOff>
      <xdr:row>2</xdr:row>
      <xdr:rowOff>0</xdr:rowOff>
    </xdr:from>
    <xdr:to>
      <xdr:col>7</xdr:col>
      <xdr:colOff>0</xdr:colOff>
      <xdr:row>2</xdr:row>
      <xdr:rowOff>247651</xdr:rowOff>
    </xdr:to>
    <xdr:sp macro="" textlink="">
      <xdr:nvSpPr>
        <xdr:cNvPr id="14" name="TextBox 13"/>
        <xdr:cNvSpPr txBox="1"/>
      </xdr:nvSpPr>
      <xdr:spPr>
        <a:xfrm>
          <a:off x="0" y="381000"/>
          <a:ext cx="9789583" cy="247651"/>
        </a:xfrm>
        <a:prstGeom prst="rect">
          <a:avLst/>
        </a:prstGeom>
        <a:solidFill>
          <a:sysClr val="window" lastClr="FFFFFF"/>
        </a:solidFill>
        <a:ln/>
      </xdr:spPr>
      <xdr:style>
        <a:lnRef idx="0">
          <a:schemeClr val="accent1"/>
        </a:lnRef>
        <a:fillRef idx="3">
          <a:schemeClr val="accent1"/>
        </a:fillRef>
        <a:effectRef idx="3">
          <a:schemeClr val="accent1"/>
        </a:effectRef>
        <a:fontRef idx="minor">
          <a:schemeClr val="lt1"/>
        </a:fontRef>
      </xdr:style>
      <xdr:txBody>
        <a:bodyPr vertOverflow="clip" wrap="square" rtlCol="0" anchor="t"/>
        <a:lstStyle/>
        <a:p>
          <a:r>
            <a:rPr lang="en-US" sz="1200" b="1">
              <a:solidFill>
                <a:sysClr val="windowText" lastClr="000000"/>
              </a:solidFill>
              <a:latin typeface="Arial" pitchFamily="34" charset="0"/>
              <a:cs typeface="Arial" pitchFamily="34" charset="0"/>
            </a:rPr>
            <a:t>BASED</a:t>
          </a:r>
          <a:r>
            <a:rPr lang="en-US" sz="1200" b="1" baseline="0">
              <a:solidFill>
                <a:sysClr val="windowText" lastClr="000000"/>
              </a:solidFill>
              <a:latin typeface="Arial" pitchFamily="34" charset="0"/>
              <a:cs typeface="Arial" pitchFamily="34" charset="0"/>
            </a:rPr>
            <a:t> ON ELECTRICITY TARRIF SANCTIONED FOR LOADS UPTO 5kW</a:t>
          </a:r>
          <a:endParaRPr lang="en-US" sz="1200" b="1">
            <a:solidFill>
              <a:sysClr val="windowText" lastClr="000000"/>
            </a:solidFill>
            <a:latin typeface="Arial" pitchFamily="34" charset="0"/>
            <a:cs typeface="Arial" pitchFamily="34"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1</xdr:rowOff>
    </xdr:from>
    <xdr:to>
      <xdr:col>7</xdr:col>
      <xdr:colOff>0</xdr:colOff>
      <xdr:row>2</xdr:row>
      <xdr:rowOff>0</xdr:rowOff>
    </xdr:to>
    <xdr:sp macro="" textlink="">
      <xdr:nvSpPr>
        <xdr:cNvPr id="2" name="TextBox 1"/>
        <xdr:cNvSpPr txBox="1"/>
      </xdr:nvSpPr>
      <xdr:spPr>
        <a:xfrm>
          <a:off x="0" y="1"/>
          <a:ext cx="9772650" cy="380999"/>
        </a:xfrm>
        <a:prstGeom prst="rect">
          <a:avLst/>
        </a:prstGeom>
        <a:ln>
          <a:solidFill>
            <a:sysClr val="windowText" lastClr="000000"/>
          </a:solidFill>
        </a:ln>
      </xdr:spPr>
      <xdr:style>
        <a:lnRef idx="0">
          <a:schemeClr val="accent4"/>
        </a:lnRef>
        <a:fillRef idx="3">
          <a:schemeClr val="accent4"/>
        </a:fillRef>
        <a:effectRef idx="3">
          <a:schemeClr val="accent4"/>
        </a:effectRef>
        <a:fontRef idx="minor">
          <a:schemeClr val="lt1"/>
        </a:fontRef>
      </xdr:style>
      <xdr:txBody>
        <a:bodyPr vertOverflow="clip" wrap="square" rtlCol="0" anchor="t">
          <a:scene3d>
            <a:camera prst="orthographicFront"/>
            <a:lightRig rig="soft" dir="tl">
              <a:rot lat="0" lon="0" rev="0"/>
            </a:lightRig>
          </a:scene3d>
          <a:sp3d contourW="25400" prstMaterial="matte">
            <a:bevelT w="25400" h="55880" prst="artDeco"/>
            <a:contourClr>
              <a:schemeClr val="accent2">
                <a:tint val="20000"/>
              </a:schemeClr>
            </a:contourClr>
          </a:sp3d>
        </a:bodyPr>
        <a:lstStyle/>
        <a:p>
          <a:pPr algn="ctr"/>
          <a:r>
            <a:rPr lang="en-US" sz="1600" b="1" cap="none" spc="50">
              <a:ln w="11430"/>
              <a:solidFill>
                <a:schemeClr val="tx2">
                  <a:lumMod val="50000"/>
                </a:schemeClr>
              </a:solidFill>
              <a:effectLst>
                <a:glow rad="101600">
                  <a:schemeClr val="accent1">
                    <a:satMod val="175000"/>
                    <a:alpha val="40000"/>
                  </a:schemeClr>
                </a:glow>
                <a:outerShdw blurRad="76200" dist="50800" dir="5400000" algn="tl" rotWithShape="0">
                  <a:srgbClr val="000000">
                    <a:alpha val="65000"/>
                  </a:srgbClr>
                </a:outerShdw>
                <a:reflection blurRad="6350" stA="55000" endA="50" endPos="85000" dist="29997" dir="5400000" sy="-100000" algn="bl" rotWithShape="0"/>
              </a:effectLst>
              <a:latin typeface="Arial" pitchFamily="34" charset="0"/>
              <a:cs typeface="Arial" pitchFamily="34" charset="0"/>
            </a:rPr>
            <a:t>ELECTRICITY</a:t>
          </a:r>
          <a:r>
            <a:rPr lang="en-US" sz="1600" b="1" cap="none" spc="50" baseline="0">
              <a:ln w="11430"/>
              <a:solidFill>
                <a:schemeClr val="tx2">
                  <a:lumMod val="50000"/>
                </a:schemeClr>
              </a:solidFill>
              <a:effectLst>
                <a:glow rad="101600">
                  <a:schemeClr val="accent1">
                    <a:satMod val="175000"/>
                    <a:alpha val="40000"/>
                  </a:schemeClr>
                </a:glow>
                <a:outerShdw blurRad="76200" dist="50800" dir="5400000" algn="tl" rotWithShape="0">
                  <a:srgbClr val="000000">
                    <a:alpha val="65000"/>
                  </a:srgbClr>
                </a:outerShdw>
                <a:reflection blurRad="6350" stA="55000" endA="50" endPos="85000" dist="29997" dir="5400000" sy="-100000" algn="bl" rotWithShape="0"/>
              </a:effectLst>
              <a:latin typeface="Arial" pitchFamily="34" charset="0"/>
              <a:cs typeface="Arial" pitchFamily="34" charset="0"/>
            </a:rPr>
            <a:t> CONSUMPTION CALCULATOR</a:t>
          </a:r>
          <a:endParaRPr lang="en-US" sz="1600" b="1" cap="none" spc="50">
            <a:ln w="11430"/>
            <a:solidFill>
              <a:schemeClr val="tx2">
                <a:lumMod val="50000"/>
              </a:schemeClr>
            </a:solidFill>
            <a:effectLst>
              <a:glow rad="101600">
                <a:schemeClr val="accent1">
                  <a:satMod val="175000"/>
                  <a:alpha val="40000"/>
                </a:schemeClr>
              </a:glow>
              <a:outerShdw blurRad="76200" dist="50800" dir="5400000" algn="tl" rotWithShape="0">
                <a:srgbClr val="000000">
                  <a:alpha val="65000"/>
                </a:srgbClr>
              </a:outerShdw>
              <a:reflection blurRad="6350" stA="55000" endA="50" endPos="85000" dist="29997" dir="5400000" sy="-100000" algn="bl" rotWithShape="0"/>
            </a:effectLst>
            <a:latin typeface="Arial" pitchFamily="34" charset="0"/>
            <a:cs typeface="Arial" pitchFamily="34" charset="0"/>
          </a:endParaRPr>
        </a:p>
      </xdr:txBody>
    </xdr:sp>
    <xdr:clientData/>
  </xdr:twoCellAnchor>
  <xdr:twoCellAnchor>
    <xdr:from>
      <xdr:col>0</xdr:col>
      <xdr:colOff>0</xdr:colOff>
      <xdr:row>7</xdr:row>
      <xdr:rowOff>0</xdr:rowOff>
    </xdr:from>
    <xdr:to>
      <xdr:col>6</xdr:col>
      <xdr:colOff>9525</xdr:colOff>
      <xdr:row>7</xdr:row>
      <xdr:rowOff>1</xdr:rowOff>
    </xdr:to>
    <xdr:sp macro="" textlink="">
      <xdr:nvSpPr>
        <xdr:cNvPr id="3" name="TextBox 2"/>
        <xdr:cNvSpPr txBox="1"/>
      </xdr:nvSpPr>
      <xdr:spPr>
        <a:xfrm>
          <a:off x="0" y="1038225"/>
          <a:ext cx="8410575" cy="1"/>
        </a:xfrm>
        <a:prstGeom prst="rect">
          <a:avLst/>
        </a:prstGeom>
        <a:ln/>
      </xdr:spPr>
      <xdr:style>
        <a:lnRef idx="0">
          <a:schemeClr val="accent1"/>
        </a:lnRef>
        <a:fillRef idx="3">
          <a:schemeClr val="accent1"/>
        </a:fillRef>
        <a:effectRef idx="3">
          <a:schemeClr val="accent1"/>
        </a:effectRef>
        <a:fontRef idx="minor">
          <a:schemeClr val="lt1"/>
        </a:fontRef>
      </xdr:style>
      <xdr:txBody>
        <a:bodyPr vertOverflow="clip" wrap="square" rtlCol="0" anchor="t"/>
        <a:lstStyle/>
        <a:p>
          <a:r>
            <a:rPr lang="en-US" sz="1200" b="1">
              <a:latin typeface="Arial" pitchFamily="34" charset="0"/>
              <a:cs typeface="Arial" pitchFamily="34" charset="0"/>
            </a:rPr>
            <a:t>LIGHTING</a:t>
          </a:r>
        </a:p>
      </xdr:txBody>
    </xdr:sp>
    <xdr:clientData/>
  </xdr:twoCellAnchor>
  <xdr:twoCellAnchor>
    <xdr:from>
      <xdr:col>0</xdr:col>
      <xdr:colOff>0</xdr:colOff>
      <xdr:row>21</xdr:row>
      <xdr:rowOff>0</xdr:rowOff>
    </xdr:from>
    <xdr:to>
      <xdr:col>7</xdr:col>
      <xdr:colOff>9525</xdr:colOff>
      <xdr:row>22</xdr:row>
      <xdr:rowOff>0</xdr:rowOff>
    </xdr:to>
    <xdr:sp macro="" textlink="">
      <xdr:nvSpPr>
        <xdr:cNvPr id="4" name="TextBox 3"/>
        <xdr:cNvSpPr txBox="1"/>
      </xdr:nvSpPr>
      <xdr:spPr>
        <a:xfrm>
          <a:off x="0" y="3857625"/>
          <a:ext cx="9782175" cy="238125"/>
        </a:xfrm>
        <a:prstGeom prst="rect">
          <a:avLst/>
        </a:prstGeom>
        <a:ln/>
      </xdr:spPr>
      <xdr:style>
        <a:lnRef idx="0">
          <a:schemeClr val="accent1"/>
        </a:lnRef>
        <a:fillRef idx="3">
          <a:schemeClr val="accent1"/>
        </a:fillRef>
        <a:effectRef idx="3">
          <a:schemeClr val="accent1"/>
        </a:effectRef>
        <a:fontRef idx="minor">
          <a:schemeClr val="lt1"/>
        </a:fontRef>
      </xdr:style>
      <xdr:txBody>
        <a:bodyPr vertOverflow="clip" wrap="square" rtlCol="0" anchor="t"/>
        <a:lstStyle/>
        <a:p>
          <a:r>
            <a:rPr lang="en-US" sz="1200" b="1">
              <a:latin typeface="Arial" pitchFamily="34" charset="0"/>
              <a:cs typeface="Arial" pitchFamily="34" charset="0"/>
            </a:rPr>
            <a:t>AIR-CONDITIONERS</a:t>
          </a:r>
        </a:p>
      </xdr:txBody>
    </xdr:sp>
    <xdr:clientData/>
  </xdr:twoCellAnchor>
  <xdr:twoCellAnchor>
    <xdr:from>
      <xdr:col>0</xdr:col>
      <xdr:colOff>0</xdr:colOff>
      <xdr:row>4</xdr:row>
      <xdr:rowOff>0</xdr:rowOff>
    </xdr:from>
    <xdr:to>
      <xdr:col>7</xdr:col>
      <xdr:colOff>0</xdr:colOff>
      <xdr:row>4</xdr:row>
      <xdr:rowOff>247651</xdr:rowOff>
    </xdr:to>
    <xdr:sp macro="" textlink="">
      <xdr:nvSpPr>
        <xdr:cNvPr id="5" name="TextBox 4"/>
        <xdr:cNvSpPr txBox="1"/>
      </xdr:nvSpPr>
      <xdr:spPr>
        <a:xfrm>
          <a:off x="0" y="381000"/>
          <a:ext cx="9772650" cy="247651"/>
        </a:xfrm>
        <a:prstGeom prst="rect">
          <a:avLst/>
        </a:prstGeom>
        <a:ln/>
      </xdr:spPr>
      <xdr:style>
        <a:lnRef idx="0">
          <a:schemeClr val="accent1"/>
        </a:lnRef>
        <a:fillRef idx="3">
          <a:schemeClr val="accent1"/>
        </a:fillRef>
        <a:effectRef idx="3">
          <a:schemeClr val="accent1"/>
        </a:effectRef>
        <a:fontRef idx="minor">
          <a:schemeClr val="lt1"/>
        </a:fontRef>
      </xdr:style>
      <xdr:txBody>
        <a:bodyPr vertOverflow="clip" wrap="square" rtlCol="0" anchor="t"/>
        <a:lstStyle/>
        <a:p>
          <a:r>
            <a:rPr lang="en-US" sz="1200" b="1">
              <a:latin typeface="Arial" pitchFamily="34" charset="0"/>
              <a:cs typeface="Arial" pitchFamily="34" charset="0"/>
            </a:rPr>
            <a:t>LIGHTING</a:t>
          </a:r>
        </a:p>
      </xdr:txBody>
    </xdr:sp>
    <xdr:clientData/>
  </xdr:twoCellAnchor>
  <xdr:twoCellAnchor>
    <xdr:from>
      <xdr:col>0</xdr:col>
      <xdr:colOff>1</xdr:colOff>
      <xdr:row>30</xdr:row>
      <xdr:rowOff>0</xdr:rowOff>
    </xdr:from>
    <xdr:to>
      <xdr:col>7</xdr:col>
      <xdr:colOff>9525</xdr:colOff>
      <xdr:row>31</xdr:row>
      <xdr:rowOff>0</xdr:rowOff>
    </xdr:to>
    <xdr:sp macro="" textlink="">
      <xdr:nvSpPr>
        <xdr:cNvPr id="6" name="TextBox 5"/>
        <xdr:cNvSpPr txBox="1"/>
      </xdr:nvSpPr>
      <xdr:spPr>
        <a:xfrm>
          <a:off x="1" y="5905500"/>
          <a:ext cx="9782174" cy="247650"/>
        </a:xfrm>
        <a:prstGeom prst="rect">
          <a:avLst/>
        </a:prstGeom>
        <a:ln/>
      </xdr:spPr>
      <xdr:style>
        <a:lnRef idx="0">
          <a:schemeClr val="accent1"/>
        </a:lnRef>
        <a:fillRef idx="3">
          <a:schemeClr val="accent1"/>
        </a:fillRef>
        <a:effectRef idx="3">
          <a:schemeClr val="accent1"/>
        </a:effectRef>
        <a:fontRef idx="minor">
          <a:schemeClr val="lt1"/>
        </a:fontRef>
      </xdr:style>
      <xdr:txBody>
        <a:bodyPr vertOverflow="clip" wrap="square" rtlCol="0" anchor="t"/>
        <a:lstStyle/>
        <a:p>
          <a:r>
            <a:rPr lang="en-US" sz="1200" b="1">
              <a:latin typeface="Arial" pitchFamily="34" charset="0"/>
              <a:cs typeface="Arial" pitchFamily="34" charset="0"/>
            </a:rPr>
            <a:t>REFRIGERATORS</a:t>
          </a:r>
        </a:p>
      </xdr:txBody>
    </xdr:sp>
    <xdr:clientData/>
  </xdr:twoCellAnchor>
  <xdr:twoCellAnchor>
    <xdr:from>
      <xdr:col>0</xdr:col>
      <xdr:colOff>0</xdr:colOff>
      <xdr:row>37</xdr:row>
      <xdr:rowOff>0</xdr:rowOff>
    </xdr:from>
    <xdr:to>
      <xdr:col>7</xdr:col>
      <xdr:colOff>9525</xdr:colOff>
      <xdr:row>38</xdr:row>
      <xdr:rowOff>0</xdr:rowOff>
    </xdr:to>
    <xdr:sp macro="" textlink="">
      <xdr:nvSpPr>
        <xdr:cNvPr id="7" name="TextBox 6"/>
        <xdr:cNvSpPr txBox="1"/>
      </xdr:nvSpPr>
      <xdr:spPr>
        <a:xfrm>
          <a:off x="0" y="7410450"/>
          <a:ext cx="9782175" cy="247650"/>
        </a:xfrm>
        <a:prstGeom prst="rect">
          <a:avLst/>
        </a:prstGeom>
        <a:ln/>
      </xdr:spPr>
      <xdr:style>
        <a:lnRef idx="0">
          <a:schemeClr val="accent1"/>
        </a:lnRef>
        <a:fillRef idx="3">
          <a:schemeClr val="accent1"/>
        </a:fillRef>
        <a:effectRef idx="3">
          <a:schemeClr val="accent1"/>
        </a:effectRef>
        <a:fontRef idx="minor">
          <a:schemeClr val="lt1"/>
        </a:fontRef>
      </xdr:style>
      <xdr:txBody>
        <a:bodyPr vertOverflow="clip" wrap="square" rtlCol="0" anchor="t"/>
        <a:lstStyle/>
        <a:p>
          <a:r>
            <a:rPr lang="en-US" sz="1200" b="1">
              <a:latin typeface="Arial" pitchFamily="34" charset="0"/>
              <a:cs typeface="Arial" pitchFamily="34" charset="0"/>
            </a:rPr>
            <a:t>CEILING FANS</a:t>
          </a:r>
        </a:p>
      </xdr:txBody>
    </xdr:sp>
    <xdr:clientData/>
  </xdr:twoCellAnchor>
  <xdr:twoCellAnchor>
    <xdr:from>
      <xdr:col>0</xdr:col>
      <xdr:colOff>1</xdr:colOff>
      <xdr:row>19</xdr:row>
      <xdr:rowOff>0</xdr:rowOff>
    </xdr:from>
    <xdr:to>
      <xdr:col>5</xdr:col>
      <xdr:colOff>1381125</xdr:colOff>
      <xdr:row>20</xdr:row>
      <xdr:rowOff>0</xdr:rowOff>
    </xdr:to>
    <xdr:sp macro="" textlink="">
      <xdr:nvSpPr>
        <xdr:cNvPr id="8" name="TextBox 7"/>
        <xdr:cNvSpPr txBox="1"/>
      </xdr:nvSpPr>
      <xdr:spPr>
        <a:xfrm>
          <a:off x="1" y="3505200"/>
          <a:ext cx="8391524" cy="247650"/>
        </a:xfrm>
        <a:prstGeom prst="rect">
          <a:avLst/>
        </a:prstGeom>
        <a:solidFill>
          <a:schemeClr val="bg1">
            <a:lumMod val="65000"/>
          </a:schemeClr>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wrap="square" rtlCol="0" anchor="t"/>
        <a:lstStyle/>
        <a:p>
          <a:pPr algn="r"/>
          <a:r>
            <a:rPr lang="en-US" sz="1100" b="1">
              <a:solidFill>
                <a:sysClr val="windowText" lastClr="000000"/>
              </a:solidFill>
              <a:effectLst/>
              <a:latin typeface="Arial" pitchFamily="34" charset="0"/>
              <a:cs typeface="Arial" pitchFamily="34" charset="0"/>
            </a:rPr>
            <a:t>LIGHTING LOAD WITH LIGHTING CONTROL</a:t>
          </a:r>
          <a:endParaRPr lang="en-US" sz="1100" b="1">
            <a:solidFill>
              <a:sysClr val="windowText" lastClr="000000"/>
            </a:solidFill>
            <a:effectLst/>
            <a:latin typeface="Arial" pitchFamily="34" charset="0"/>
            <a:ea typeface="+mn-ea"/>
            <a:cs typeface="Arial" pitchFamily="34" charset="0"/>
          </a:endParaRPr>
        </a:p>
      </xdr:txBody>
    </xdr:sp>
    <xdr:clientData/>
  </xdr:twoCellAnchor>
  <xdr:twoCellAnchor>
    <xdr:from>
      <xdr:col>0</xdr:col>
      <xdr:colOff>0</xdr:colOff>
      <xdr:row>43</xdr:row>
      <xdr:rowOff>0</xdr:rowOff>
    </xdr:from>
    <xdr:to>
      <xdr:col>6</xdr:col>
      <xdr:colOff>1371599</xdr:colOff>
      <xdr:row>44</xdr:row>
      <xdr:rowOff>0</xdr:rowOff>
    </xdr:to>
    <xdr:sp macro="" textlink="">
      <xdr:nvSpPr>
        <xdr:cNvPr id="9" name="TextBox 8"/>
        <xdr:cNvSpPr txBox="1"/>
      </xdr:nvSpPr>
      <xdr:spPr>
        <a:xfrm>
          <a:off x="0" y="8791575"/>
          <a:ext cx="9772649" cy="247650"/>
        </a:xfrm>
        <a:prstGeom prst="rect">
          <a:avLst/>
        </a:prstGeom>
        <a:ln/>
      </xdr:spPr>
      <xdr:style>
        <a:lnRef idx="0">
          <a:schemeClr val="accent1"/>
        </a:lnRef>
        <a:fillRef idx="3">
          <a:schemeClr val="accent1"/>
        </a:fillRef>
        <a:effectRef idx="3">
          <a:schemeClr val="accent1"/>
        </a:effectRef>
        <a:fontRef idx="minor">
          <a:schemeClr val="lt1"/>
        </a:fontRef>
      </xdr:style>
      <xdr:txBody>
        <a:bodyPr vertOverflow="clip" wrap="square" rtlCol="0" anchor="t"/>
        <a:lstStyle/>
        <a:p>
          <a:r>
            <a:rPr lang="en-US" sz="1200" b="1">
              <a:latin typeface="Arial" pitchFamily="34" charset="0"/>
              <a:cs typeface="Arial" pitchFamily="34" charset="0"/>
            </a:rPr>
            <a:t>MISCELLANEOUS</a:t>
          </a:r>
        </a:p>
      </xdr:txBody>
    </xdr:sp>
    <xdr:clientData/>
  </xdr:twoCellAnchor>
  <xdr:twoCellAnchor>
    <xdr:from>
      <xdr:col>0</xdr:col>
      <xdr:colOff>1</xdr:colOff>
      <xdr:row>66</xdr:row>
      <xdr:rowOff>9524</xdr:rowOff>
    </xdr:from>
    <xdr:to>
      <xdr:col>6</xdr:col>
      <xdr:colOff>9525</xdr:colOff>
      <xdr:row>67</xdr:row>
      <xdr:rowOff>0</xdr:rowOff>
    </xdr:to>
    <xdr:sp macro="" textlink="">
      <xdr:nvSpPr>
        <xdr:cNvPr id="10" name="TextBox 9"/>
        <xdr:cNvSpPr txBox="1"/>
      </xdr:nvSpPr>
      <xdr:spPr>
        <a:xfrm>
          <a:off x="1" y="13887449"/>
          <a:ext cx="8410574" cy="276226"/>
        </a:xfrm>
        <a:prstGeom prst="rect">
          <a:avLst/>
        </a:prstGeom>
        <a:solidFill>
          <a:srgbClr val="CC3300"/>
        </a:solidFill>
        <a:ln/>
      </xdr:spPr>
      <xdr:style>
        <a:lnRef idx="0">
          <a:schemeClr val="accent6"/>
        </a:lnRef>
        <a:fillRef idx="3">
          <a:schemeClr val="accent6"/>
        </a:fillRef>
        <a:effectRef idx="3">
          <a:schemeClr val="accent6"/>
        </a:effectRef>
        <a:fontRef idx="minor">
          <a:schemeClr val="lt1"/>
        </a:fontRef>
      </xdr:style>
      <xdr:txBody>
        <a:bodyPr vertOverflow="clip" wrap="square" rtlCol="0" anchor="t"/>
        <a:lstStyle/>
        <a:p>
          <a:r>
            <a:rPr lang="en-US" sz="1200" b="1">
              <a:solidFill>
                <a:sysClr val="windowText" lastClr="000000"/>
              </a:solidFill>
              <a:latin typeface="Arial" pitchFamily="34" charset="0"/>
              <a:cs typeface="Arial" pitchFamily="34" charset="0"/>
            </a:rPr>
            <a:t>Electricity</a:t>
          </a:r>
          <a:r>
            <a:rPr lang="en-US" sz="1200" b="1" baseline="0">
              <a:solidFill>
                <a:sysClr val="windowText" lastClr="000000"/>
              </a:solidFill>
              <a:latin typeface="Arial" pitchFamily="34" charset="0"/>
              <a:cs typeface="Arial" pitchFamily="34" charset="0"/>
            </a:rPr>
            <a:t> Consumption for Off- peak hours (UNITS/MONTH)</a:t>
          </a:r>
          <a:endParaRPr lang="en-US" sz="1200" b="1">
            <a:solidFill>
              <a:sysClr val="windowText" lastClr="000000"/>
            </a:solidFill>
            <a:latin typeface="Arial" pitchFamily="34" charset="0"/>
            <a:cs typeface="Arial" pitchFamily="34" charset="0"/>
          </a:endParaRPr>
        </a:p>
      </xdr:txBody>
    </xdr:sp>
    <xdr:clientData/>
  </xdr:twoCellAnchor>
  <xdr:twoCellAnchor>
    <xdr:from>
      <xdr:col>0</xdr:col>
      <xdr:colOff>0</xdr:colOff>
      <xdr:row>136</xdr:row>
      <xdr:rowOff>19050</xdr:rowOff>
    </xdr:from>
    <xdr:to>
      <xdr:col>6</xdr:col>
      <xdr:colOff>9524</xdr:colOff>
      <xdr:row>137</xdr:row>
      <xdr:rowOff>10584</xdr:rowOff>
    </xdr:to>
    <xdr:sp macro="" textlink="">
      <xdr:nvSpPr>
        <xdr:cNvPr id="11" name="TextBox 10"/>
        <xdr:cNvSpPr txBox="1"/>
      </xdr:nvSpPr>
      <xdr:spPr>
        <a:xfrm>
          <a:off x="0" y="27620383"/>
          <a:ext cx="8359774" cy="309034"/>
        </a:xfrm>
        <a:prstGeom prst="rect">
          <a:avLst/>
        </a:prstGeom>
        <a:solidFill>
          <a:schemeClr val="accent2">
            <a:lumMod val="50000"/>
          </a:schemeClr>
        </a:solidFill>
        <a:ln/>
      </xdr:spPr>
      <xdr:style>
        <a:lnRef idx="0">
          <a:schemeClr val="accent2"/>
        </a:lnRef>
        <a:fillRef idx="3">
          <a:schemeClr val="accent2"/>
        </a:fillRef>
        <a:effectRef idx="3">
          <a:schemeClr val="accent2"/>
        </a:effectRef>
        <a:fontRef idx="minor">
          <a:schemeClr val="lt1"/>
        </a:fontRef>
      </xdr:style>
      <xdr:txBody>
        <a:bodyPr vertOverflow="clip" wrap="square" rtlCol="0" anchor="t"/>
        <a:lstStyle/>
        <a:p>
          <a:r>
            <a:rPr lang="en-US" sz="1200" b="1">
              <a:latin typeface="Arial" pitchFamily="34" charset="0"/>
              <a:cs typeface="Arial" pitchFamily="34" charset="0"/>
            </a:rPr>
            <a:t>TOTAL ELECTRICITY</a:t>
          </a:r>
          <a:r>
            <a:rPr lang="en-US" sz="1200" b="1" baseline="0">
              <a:latin typeface="Arial" pitchFamily="34" charset="0"/>
              <a:cs typeface="Arial" pitchFamily="34" charset="0"/>
            </a:rPr>
            <a:t> BILL</a:t>
          </a:r>
          <a:endParaRPr lang="en-US" sz="1200" b="1">
            <a:latin typeface="Arial" pitchFamily="34" charset="0"/>
            <a:cs typeface="Arial" pitchFamily="34" charset="0"/>
          </a:endParaRPr>
        </a:p>
      </xdr:txBody>
    </xdr:sp>
    <xdr:clientData/>
  </xdr:twoCellAnchor>
  <xdr:twoCellAnchor>
    <xdr:from>
      <xdr:col>0</xdr:col>
      <xdr:colOff>0</xdr:colOff>
      <xdr:row>15</xdr:row>
      <xdr:rowOff>1</xdr:rowOff>
    </xdr:from>
    <xdr:to>
      <xdr:col>6</xdr:col>
      <xdr:colOff>0</xdr:colOff>
      <xdr:row>16</xdr:row>
      <xdr:rowOff>2</xdr:rowOff>
    </xdr:to>
    <xdr:sp macro="" textlink="">
      <xdr:nvSpPr>
        <xdr:cNvPr id="12" name="TextBox 11"/>
        <xdr:cNvSpPr txBox="1"/>
      </xdr:nvSpPr>
      <xdr:spPr>
        <a:xfrm>
          <a:off x="0" y="2828926"/>
          <a:ext cx="8401050" cy="219076"/>
        </a:xfrm>
        <a:prstGeom prst="rect">
          <a:avLst/>
        </a:prstGeom>
        <a:solidFill>
          <a:schemeClr val="bg1">
            <a:lumMod val="65000"/>
          </a:schemeClr>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wrap="square" rtlCol="0" anchor="t"/>
        <a:lstStyle/>
        <a:p>
          <a:pPr algn="r"/>
          <a:r>
            <a:rPr lang="en-US" sz="1100" b="1">
              <a:solidFill>
                <a:sysClr val="windowText" lastClr="000000"/>
              </a:solidFill>
              <a:effectLst/>
              <a:latin typeface="Arial" pitchFamily="34" charset="0"/>
              <a:cs typeface="Arial" pitchFamily="34" charset="0"/>
            </a:rPr>
            <a:t>TOTAL LIGHTING LOAD </a:t>
          </a:r>
          <a:endParaRPr lang="en-US" sz="1200" b="1">
            <a:solidFill>
              <a:sysClr val="windowText" lastClr="000000"/>
            </a:solidFill>
            <a:effectLst/>
            <a:latin typeface="Arial" pitchFamily="34" charset="0"/>
            <a:cs typeface="Arial" pitchFamily="34" charset="0"/>
          </a:endParaRPr>
        </a:p>
      </xdr:txBody>
    </xdr:sp>
    <xdr:clientData/>
  </xdr:twoCellAnchor>
  <xdr:twoCellAnchor>
    <xdr:from>
      <xdr:col>0</xdr:col>
      <xdr:colOff>0</xdr:colOff>
      <xdr:row>17</xdr:row>
      <xdr:rowOff>0</xdr:rowOff>
    </xdr:from>
    <xdr:to>
      <xdr:col>5</xdr:col>
      <xdr:colOff>1381124</xdr:colOff>
      <xdr:row>17</xdr:row>
      <xdr:rowOff>247650</xdr:rowOff>
    </xdr:to>
    <xdr:sp macro="" textlink="">
      <xdr:nvSpPr>
        <xdr:cNvPr id="13" name="TextBox 12"/>
        <xdr:cNvSpPr txBox="1"/>
      </xdr:nvSpPr>
      <xdr:spPr>
        <a:xfrm>
          <a:off x="0" y="3152775"/>
          <a:ext cx="8391524" cy="247650"/>
        </a:xfrm>
        <a:prstGeom prst="rect">
          <a:avLst/>
        </a:prstGeom>
        <a:solidFill>
          <a:schemeClr val="bg1">
            <a:lumMod val="65000"/>
          </a:schemeClr>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wrap="square" rtlCol="0" anchor="t"/>
        <a:lstStyle/>
        <a:p>
          <a:pPr algn="r"/>
          <a:r>
            <a:rPr lang="en-US" sz="1100" b="1">
              <a:solidFill>
                <a:sysClr val="windowText" lastClr="000000"/>
              </a:solidFill>
              <a:effectLst/>
              <a:latin typeface="Arial" pitchFamily="34" charset="0"/>
              <a:cs typeface="Arial" pitchFamily="34" charset="0"/>
            </a:rPr>
            <a:t>LIGHTING CONTROL (OCCUPANCY SENSORS, PHOTO SENSORS</a:t>
          </a:r>
          <a:r>
            <a:rPr lang="en-US" sz="1100" b="1">
              <a:solidFill>
                <a:sysClr val="windowText" lastClr="000000"/>
              </a:solidFill>
              <a:effectLst/>
              <a:latin typeface="Arial" pitchFamily="34" charset="0"/>
              <a:ea typeface="+mn-ea"/>
              <a:cs typeface="Arial" pitchFamily="34" charset="0"/>
            </a:rPr>
            <a:t>) IN USE? </a:t>
          </a:r>
        </a:p>
      </xdr:txBody>
    </xdr:sp>
    <xdr:clientData/>
  </xdr:twoCellAnchor>
  <xdr:twoCellAnchor>
    <xdr:from>
      <xdr:col>0</xdr:col>
      <xdr:colOff>0</xdr:colOff>
      <xdr:row>2</xdr:row>
      <xdr:rowOff>0</xdr:rowOff>
    </xdr:from>
    <xdr:to>
      <xdr:col>7</xdr:col>
      <xdr:colOff>0</xdr:colOff>
      <xdr:row>2</xdr:row>
      <xdr:rowOff>238126</xdr:rowOff>
    </xdr:to>
    <xdr:sp macro="" textlink="">
      <xdr:nvSpPr>
        <xdr:cNvPr id="14" name="TextBox 13"/>
        <xdr:cNvSpPr txBox="1"/>
      </xdr:nvSpPr>
      <xdr:spPr>
        <a:xfrm>
          <a:off x="0" y="381000"/>
          <a:ext cx="9715500" cy="238126"/>
        </a:xfrm>
        <a:prstGeom prst="rect">
          <a:avLst/>
        </a:prstGeom>
        <a:solidFill>
          <a:sysClr val="window" lastClr="FFFFFF"/>
        </a:solidFill>
        <a:ln/>
      </xdr:spPr>
      <xdr:style>
        <a:lnRef idx="0">
          <a:schemeClr val="accent1"/>
        </a:lnRef>
        <a:fillRef idx="3">
          <a:schemeClr val="accent1"/>
        </a:fillRef>
        <a:effectRef idx="3">
          <a:schemeClr val="accent1"/>
        </a:effectRef>
        <a:fontRef idx="minor">
          <a:schemeClr val="lt1"/>
        </a:fontRef>
      </xdr:style>
      <xdr:txBody>
        <a:bodyPr vertOverflow="clip" wrap="square" rtlCol="0" anchor="t"/>
        <a:lstStyle/>
        <a:p>
          <a:r>
            <a:rPr lang="en-US" sz="1200" b="1">
              <a:solidFill>
                <a:sysClr val="windowText" lastClr="000000"/>
              </a:solidFill>
              <a:latin typeface="Arial" pitchFamily="34" charset="0"/>
              <a:cs typeface="Arial" pitchFamily="34" charset="0"/>
            </a:rPr>
            <a:t>BASED ON ELECTRICITY TARRIF FOR SANCTIONED LOADS EXCEEDING</a:t>
          </a:r>
          <a:r>
            <a:rPr lang="en-US" sz="1200" b="1" baseline="0">
              <a:solidFill>
                <a:sysClr val="windowText" lastClr="000000"/>
              </a:solidFill>
              <a:latin typeface="Arial" pitchFamily="34" charset="0"/>
              <a:cs typeface="Arial" pitchFamily="34" charset="0"/>
            </a:rPr>
            <a:t> 5kW</a:t>
          </a:r>
          <a:endParaRPr lang="en-US" sz="1200" b="1">
            <a:solidFill>
              <a:sysClr val="windowText" lastClr="000000"/>
            </a:solidFill>
            <a:latin typeface="Arial" pitchFamily="34" charset="0"/>
            <a:cs typeface="Arial" pitchFamily="34" charset="0"/>
          </a:endParaRPr>
        </a:p>
      </xdr:txBody>
    </xdr:sp>
    <xdr:clientData/>
  </xdr:twoCellAnchor>
  <xdr:twoCellAnchor>
    <xdr:from>
      <xdr:col>0</xdr:col>
      <xdr:colOff>0</xdr:colOff>
      <xdr:row>3</xdr:row>
      <xdr:rowOff>0</xdr:rowOff>
    </xdr:from>
    <xdr:to>
      <xdr:col>7</xdr:col>
      <xdr:colOff>0</xdr:colOff>
      <xdr:row>3</xdr:row>
      <xdr:rowOff>238126</xdr:rowOff>
    </xdr:to>
    <xdr:sp macro="" textlink="">
      <xdr:nvSpPr>
        <xdr:cNvPr id="15" name="TextBox 14"/>
        <xdr:cNvSpPr txBox="1"/>
      </xdr:nvSpPr>
      <xdr:spPr>
        <a:xfrm>
          <a:off x="0" y="647700"/>
          <a:ext cx="9715500" cy="238126"/>
        </a:xfrm>
        <a:prstGeom prst="rect">
          <a:avLst/>
        </a:prstGeom>
        <a:ln/>
      </xdr:spPr>
      <xdr:style>
        <a:lnRef idx="0">
          <a:schemeClr val="accent6"/>
        </a:lnRef>
        <a:fillRef idx="3">
          <a:schemeClr val="accent6"/>
        </a:fillRef>
        <a:effectRef idx="3">
          <a:schemeClr val="accent6"/>
        </a:effectRef>
        <a:fontRef idx="minor">
          <a:schemeClr val="lt1"/>
        </a:fontRef>
      </xdr:style>
      <xdr:txBody>
        <a:bodyPr vertOverflow="clip" wrap="square" rtlCol="0" anchor="t"/>
        <a:lstStyle/>
        <a:p>
          <a:r>
            <a:rPr lang="en-US" sz="1200" b="1">
              <a:solidFill>
                <a:schemeClr val="bg1"/>
              </a:solidFill>
              <a:latin typeface="Arial" pitchFamily="34" charset="0"/>
              <a:cs typeface="Arial" pitchFamily="34" charset="0"/>
            </a:rPr>
            <a:t>TABLE</a:t>
          </a:r>
          <a:r>
            <a:rPr lang="en-US" sz="1200" b="1" baseline="0">
              <a:solidFill>
                <a:schemeClr val="bg1"/>
              </a:solidFill>
              <a:latin typeface="Arial" pitchFamily="34" charset="0"/>
              <a:cs typeface="Arial" pitchFamily="34" charset="0"/>
            </a:rPr>
            <a:t> 1: FOR OFF PEAK HOURS ( 11 pm - 6 pm) - 19 hours</a:t>
          </a:r>
          <a:endParaRPr lang="en-US" sz="1200" b="1">
            <a:solidFill>
              <a:schemeClr val="bg1"/>
            </a:solidFill>
            <a:latin typeface="Arial" pitchFamily="34" charset="0"/>
            <a:cs typeface="Arial" pitchFamily="34" charset="0"/>
          </a:endParaRPr>
        </a:p>
      </xdr:txBody>
    </xdr:sp>
    <xdr:clientData/>
  </xdr:twoCellAnchor>
  <xdr:twoCellAnchor>
    <xdr:from>
      <xdr:col>0</xdr:col>
      <xdr:colOff>0</xdr:colOff>
      <xdr:row>72</xdr:row>
      <xdr:rowOff>0</xdr:rowOff>
    </xdr:from>
    <xdr:to>
      <xdr:col>6</xdr:col>
      <xdr:colOff>9525</xdr:colOff>
      <xdr:row>72</xdr:row>
      <xdr:rowOff>1</xdr:rowOff>
    </xdr:to>
    <xdr:sp macro="" textlink="">
      <xdr:nvSpPr>
        <xdr:cNvPr id="16" name="TextBox 15"/>
        <xdr:cNvSpPr txBox="1"/>
      </xdr:nvSpPr>
      <xdr:spPr>
        <a:xfrm>
          <a:off x="0" y="1571625"/>
          <a:ext cx="8343900" cy="1"/>
        </a:xfrm>
        <a:prstGeom prst="rect">
          <a:avLst/>
        </a:prstGeom>
        <a:ln/>
      </xdr:spPr>
      <xdr:style>
        <a:lnRef idx="0">
          <a:schemeClr val="accent1"/>
        </a:lnRef>
        <a:fillRef idx="3">
          <a:schemeClr val="accent1"/>
        </a:fillRef>
        <a:effectRef idx="3">
          <a:schemeClr val="accent1"/>
        </a:effectRef>
        <a:fontRef idx="minor">
          <a:schemeClr val="lt1"/>
        </a:fontRef>
      </xdr:style>
      <xdr:txBody>
        <a:bodyPr vertOverflow="clip" wrap="square" rtlCol="0" anchor="t"/>
        <a:lstStyle/>
        <a:p>
          <a:r>
            <a:rPr lang="en-US" sz="1200" b="1">
              <a:latin typeface="Arial" pitchFamily="34" charset="0"/>
              <a:cs typeface="Arial" pitchFamily="34" charset="0"/>
            </a:rPr>
            <a:t>LIGHTING</a:t>
          </a:r>
        </a:p>
      </xdr:txBody>
    </xdr:sp>
    <xdr:clientData/>
  </xdr:twoCellAnchor>
  <xdr:twoCellAnchor>
    <xdr:from>
      <xdr:col>0</xdr:col>
      <xdr:colOff>0</xdr:colOff>
      <xdr:row>86</xdr:row>
      <xdr:rowOff>0</xdr:rowOff>
    </xdr:from>
    <xdr:to>
      <xdr:col>7</xdr:col>
      <xdr:colOff>9525</xdr:colOff>
      <xdr:row>87</xdr:row>
      <xdr:rowOff>0</xdr:rowOff>
    </xdr:to>
    <xdr:sp macro="" textlink="">
      <xdr:nvSpPr>
        <xdr:cNvPr id="17" name="TextBox 16"/>
        <xdr:cNvSpPr txBox="1"/>
      </xdr:nvSpPr>
      <xdr:spPr>
        <a:xfrm>
          <a:off x="0" y="4086225"/>
          <a:ext cx="9725025" cy="276225"/>
        </a:xfrm>
        <a:prstGeom prst="rect">
          <a:avLst/>
        </a:prstGeom>
        <a:ln/>
      </xdr:spPr>
      <xdr:style>
        <a:lnRef idx="0">
          <a:schemeClr val="accent1"/>
        </a:lnRef>
        <a:fillRef idx="3">
          <a:schemeClr val="accent1"/>
        </a:fillRef>
        <a:effectRef idx="3">
          <a:schemeClr val="accent1"/>
        </a:effectRef>
        <a:fontRef idx="minor">
          <a:schemeClr val="lt1"/>
        </a:fontRef>
      </xdr:style>
      <xdr:txBody>
        <a:bodyPr vertOverflow="clip" wrap="square" rtlCol="0" anchor="t"/>
        <a:lstStyle/>
        <a:p>
          <a:r>
            <a:rPr lang="en-US" sz="1200" b="1">
              <a:latin typeface="Arial" pitchFamily="34" charset="0"/>
              <a:cs typeface="Arial" pitchFamily="34" charset="0"/>
            </a:rPr>
            <a:t>AIR-CONDITIONERS</a:t>
          </a:r>
        </a:p>
      </xdr:txBody>
    </xdr:sp>
    <xdr:clientData/>
  </xdr:twoCellAnchor>
  <xdr:twoCellAnchor>
    <xdr:from>
      <xdr:col>0</xdr:col>
      <xdr:colOff>0</xdr:colOff>
      <xdr:row>69</xdr:row>
      <xdr:rowOff>0</xdr:rowOff>
    </xdr:from>
    <xdr:to>
      <xdr:col>7</xdr:col>
      <xdr:colOff>0</xdr:colOff>
      <xdr:row>69</xdr:row>
      <xdr:rowOff>247651</xdr:rowOff>
    </xdr:to>
    <xdr:sp macro="" textlink="">
      <xdr:nvSpPr>
        <xdr:cNvPr id="18" name="TextBox 17"/>
        <xdr:cNvSpPr txBox="1"/>
      </xdr:nvSpPr>
      <xdr:spPr>
        <a:xfrm>
          <a:off x="0" y="914400"/>
          <a:ext cx="9715500" cy="238126"/>
        </a:xfrm>
        <a:prstGeom prst="rect">
          <a:avLst/>
        </a:prstGeom>
        <a:ln/>
      </xdr:spPr>
      <xdr:style>
        <a:lnRef idx="0">
          <a:schemeClr val="accent1"/>
        </a:lnRef>
        <a:fillRef idx="3">
          <a:schemeClr val="accent1"/>
        </a:fillRef>
        <a:effectRef idx="3">
          <a:schemeClr val="accent1"/>
        </a:effectRef>
        <a:fontRef idx="minor">
          <a:schemeClr val="lt1"/>
        </a:fontRef>
      </xdr:style>
      <xdr:txBody>
        <a:bodyPr vertOverflow="clip" wrap="square" rtlCol="0" anchor="t"/>
        <a:lstStyle/>
        <a:p>
          <a:r>
            <a:rPr lang="en-US" sz="1200" b="1">
              <a:latin typeface="Arial" pitchFamily="34" charset="0"/>
              <a:cs typeface="Arial" pitchFamily="34" charset="0"/>
            </a:rPr>
            <a:t>LIGHTING</a:t>
          </a:r>
        </a:p>
      </xdr:txBody>
    </xdr:sp>
    <xdr:clientData/>
  </xdr:twoCellAnchor>
  <xdr:twoCellAnchor>
    <xdr:from>
      <xdr:col>0</xdr:col>
      <xdr:colOff>1</xdr:colOff>
      <xdr:row>95</xdr:row>
      <xdr:rowOff>0</xdr:rowOff>
    </xdr:from>
    <xdr:to>
      <xdr:col>7</xdr:col>
      <xdr:colOff>9525</xdr:colOff>
      <xdr:row>96</xdr:row>
      <xdr:rowOff>0</xdr:rowOff>
    </xdr:to>
    <xdr:sp macro="" textlink="">
      <xdr:nvSpPr>
        <xdr:cNvPr id="19" name="TextBox 18"/>
        <xdr:cNvSpPr txBox="1"/>
      </xdr:nvSpPr>
      <xdr:spPr>
        <a:xfrm>
          <a:off x="1" y="6172200"/>
          <a:ext cx="9725024" cy="285750"/>
        </a:xfrm>
        <a:prstGeom prst="rect">
          <a:avLst/>
        </a:prstGeom>
        <a:ln/>
      </xdr:spPr>
      <xdr:style>
        <a:lnRef idx="0">
          <a:schemeClr val="accent1"/>
        </a:lnRef>
        <a:fillRef idx="3">
          <a:schemeClr val="accent1"/>
        </a:fillRef>
        <a:effectRef idx="3">
          <a:schemeClr val="accent1"/>
        </a:effectRef>
        <a:fontRef idx="minor">
          <a:schemeClr val="lt1"/>
        </a:fontRef>
      </xdr:style>
      <xdr:txBody>
        <a:bodyPr vertOverflow="clip" wrap="square" rtlCol="0" anchor="t"/>
        <a:lstStyle/>
        <a:p>
          <a:r>
            <a:rPr lang="en-US" sz="1200" b="1">
              <a:latin typeface="Arial" pitchFamily="34" charset="0"/>
              <a:cs typeface="Arial" pitchFamily="34" charset="0"/>
            </a:rPr>
            <a:t>REFRIGERATORS</a:t>
          </a:r>
        </a:p>
      </xdr:txBody>
    </xdr:sp>
    <xdr:clientData/>
  </xdr:twoCellAnchor>
  <xdr:twoCellAnchor>
    <xdr:from>
      <xdr:col>0</xdr:col>
      <xdr:colOff>0</xdr:colOff>
      <xdr:row>102</xdr:row>
      <xdr:rowOff>0</xdr:rowOff>
    </xdr:from>
    <xdr:to>
      <xdr:col>7</xdr:col>
      <xdr:colOff>9525</xdr:colOff>
      <xdr:row>103</xdr:row>
      <xdr:rowOff>0</xdr:rowOff>
    </xdr:to>
    <xdr:sp macro="" textlink="">
      <xdr:nvSpPr>
        <xdr:cNvPr id="20" name="TextBox 19"/>
        <xdr:cNvSpPr txBox="1"/>
      </xdr:nvSpPr>
      <xdr:spPr>
        <a:xfrm>
          <a:off x="0" y="7924800"/>
          <a:ext cx="9725025" cy="257175"/>
        </a:xfrm>
        <a:prstGeom prst="rect">
          <a:avLst/>
        </a:prstGeom>
        <a:ln/>
      </xdr:spPr>
      <xdr:style>
        <a:lnRef idx="0">
          <a:schemeClr val="accent1"/>
        </a:lnRef>
        <a:fillRef idx="3">
          <a:schemeClr val="accent1"/>
        </a:fillRef>
        <a:effectRef idx="3">
          <a:schemeClr val="accent1"/>
        </a:effectRef>
        <a:fontRef idx="minor">
          <a:schemeClr val="lt1"/>
        </a:fontRef>
      </xdr:style>
      <xdr:txBody>
        <a:bodyPr vertOverflow="clip" wrap="square" rtlCol="0" anchor="t"/>
        <a:lstStyle/>
        <a:p>
          <a:r>
            <a:rPr lang="en-US" sz="1200" b="1">
              <a:latin typeface="Arial" pitchFamily="34" charset="0"/>
              <a:cs typeface="Arial" pitchFamily="34" charset="0"/>
            </a:rPr>
            <a:t>CEILING FANS</a:t>
          </a:r>
        </a:p>
      </xdr:txBody>
    </xdr:sp>
    <xdr:clientData/>
  </xdr:twoCellAnchor>
  <xdr:twoCellAnchor>
    <xdr:from>
      <xdr:col>0</xdr:col>
      <xdr:colOff>1</xdr:colOff>
      <xdr:row>84</xdr:row>
      <xdr:rowOff>0</xdr:rowOff>
    </xdr:from>
    <xdr:to>
      <xdr:col>5</xdr:col>
      <xdr:colOff>1381125</xdr:colOff>
      <xdr:row>85</xdr:row>
      <xdr:rowOff>0</xdr:rowOff>
    </xdr:to>
    <xdr:sp macro="" textlink="">
      <xdr:nvSpPr>
        <xdr:cNvPr id="21" name="TextBox 20"/>
        <xdr:cNvSpPr txBox="1"/>
      </xdr:nvSpPr>
      <xdr:spPr>
        <a:xfrm>
          <a:off x="1" y="3790950"/>
          <a:ext cx="8334374" cy="200025"/>
        </a:xfrm>
        <a:prstGeom prst="rect">
          <a:avLst/>
        </a:prstGeom>
        <a:solidFill>
          <a:schemeClr val="bg1">
            <a:lumMod val="65000"/>
          </a:schemeClr>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wrap="square" rtlCol="0" anchor="t"/>
        <a:lstStyle/>
        <a:p>
          <a:pPr algn="r"/>
          <a:r>
            <a:rPr lang="en-US" sz="1100" b="1">
              <a:solidFill>
                <a:sysClr val="windowText" lastClr="000000"/>
              </a:solidFill>
              <a:effectLst/>
              <a:latin typeface="Arial" pitchFamily="34" charset="0"/>
              <a:cs typeface="Arial" pitchFamily="34" charset="0"/>
            </a:rPr>
            <a:t>LIGHTING LOAD WITH LIGHTING CONTROL</a:t>
          </a:r>
          <a:endParaRPr lang="en-US" sz="1100" b="1">
            <a:solidFill>
              <a:sysClr val="windowText" lastClr="000000"/>
            </a:solidFill>
            <a:effectLst/>
            <a:latin typeface="Arial" pitchFamily="34" charset="0"/>
            <a:ea typeface="+mn-ea"/>
            <a:cs typeface="Arial" pitchFamily="34" charset="0"/>
          </a:endParaRPr>
        </a:p>
      </xdr:txBody>
    </xdr:sp>
    <xdr:clientData/>
  </xdr:twoCellAnchor>
  <xdr:twoCellAnchor>
    <xdr:from>
      <xdr:col>0</xdr:col>
      <xdr:colOff>0</xdr:colOff>
      <xdr:row>108</xdr:row>
      <xdr:rowOff>0</xdr:rowOff>
    </xdr:from>
    <xdr:to>
      <xdr:col>6</xdr:col>
      <xdr:colOff>1371599</xdr:colOff>
      <xdr:row>109</xdr:row>
      <xdr:rowOff>0</xdr:rowOff>
    </xdr:to>
    <xdr:sp macro="" textlink="">
      <xdr:nvSpPr>
        <xdr:cNvPr id="22" name="TextBox 21"/>
        <xdr:cNvSpPr txBox="1"/>
      </xdr:nvSpPr>
      <xdr:spPr>
        <a:xfrm>
          <a:off x="0" y="9486900"/>
          <a:ext cx="9705974" cy="247650"/>
        </a:xfrm>
        <a:prstGeom prst="rect">
          <a:avLst/>
        </a:prstGeom>
        <a:ln/>
      </xdr:spPr>
      <xdr:style>
        <a:lnRef idx="0">
          <a:schemeClr val="accent1"/>
        </a:lnRef>
        <a:fillRef idx="3">
          <a:schemeClr val="accent1"/>
        </a:fillRef>
        <a:effectRef idx="3">
          <a:schemeClr val="accent1"/>
        </a:effectRef>
        <a:fontRef idx="minor">
          <a:schemeClr val="lt1"/>
        </a:fontRef>
      </xdr:style>
      <xdr:txBody>
        <a:bodyPr vertOverflow="clip" wrap="square" rtlCol="0" anchor="t"/>
        <a:lstStyle/>
        <a:p>
          <a:r>
            <a:rPr lang="en-US" sz="1200" b="1">
              <a:latin typeface="Arial" pitchFamily="34" charset="0"/>
              <a:cs typeface="Arial" pitchFamily="34" charset="0"/>
            </a:rPr>
            <a:t>MISCELLANEOUS</a:t>
          </a:r>
        </a:p>
      </xdr:txBody>
    </xdr:sp>
    <xdr:clientData/>
  </xdr:twoCellAnchor>
  <xdr:twoCellAnchor>
    <xdr:from>
      <xdr:col>0</xdr:col>
      <xdr:colOff>1</xdr:colOff>
      <xdr:row>131</xdr:row>
      <xdr:rowOff>9524</xdr:rowOff>
    </xdr:from>
    <xdr:to>
      <xdr:col>6</xdr:col>
      <xdr:colOff>9525</xdr:colOff>
      <xdr:row>132</xdr:row>
      <xdr:rowOff>0</xdr:rowOff>
    </xdr:to>
    <xdr:sp macro="" textlink="">
      <xdr:nvSpPr>
        <xdr:cNvPr id="23" name="TextBox 22"/>
        <xdr:cNvSpPr txBox="1"/>
      </xdr:nvSpPr>
      <xdr:spPr>
        <a:xfrm>
          <a:off x="1" y="13744574"/>
          <a:ext cx="8343899" cy="276226"/>
        </a:xfrm>
        <a:prstGeom prst="rect">
          <a:avLst/>
        </a:prstGeom>
        <a:solidFill>
          <a:srgbClr val="CC3300"/>
        </a:solidFill>
        <a:ln/>
      </xdr:spPr>
      <xdr:style>
        <a:lnRef idx="0">
          <a:schemeClr val="accent6"/>
        </a:lnRef>
        <a:fillRef idx="3">
          <a:schemeClr val="accent6"/>
        </a:fillRef>
        <a:effectRef idx="3">
          <a:schemeClr val="accent6"/>
        </a:effectRef>
        <a:fontRef idx="minor">
          <a:schemeClr val="lt1"/>
        </a:fontRef>
      </xdr:style>
      <xdr:txBody>
        <a:bodyPr vertOverflow="clip" wrap="square" rtlCol="0" anchor="t"/>
        <a:lstStyle/>
        <a:p>
          <a:r>
            <a:rPr lang="en-US" sz="1200" b="1">
              <a:solidFill>
                <a:sysClr val="windowText" lastClr="000000"/>
              </a:solidFill>
              <a:latin typeface="Arial" pitchFamily="34" charset="0"/>
              <a:cs typeface="Arial" pitchFamily="34" charset="0"/>
            </a:rPr>
            <a:t>Electricity</a:t>
          </a:r>
          <a:r>
            <a:rPr lang="en-US" sz="1200" b="1" baseline="0">
              <a:solidFill>
                <a:sysClr val="windowText" lastClr="000000"/>
              </a:solidFill>
              <a:latin typeface="Arial" pitchFamily="34" charset="0"/>
              <a:cs typeface="Arial" pitchFamily="34" charset="0"/>
            </a:rPr>
            <a:t> Consumption for Peak hours (UNITS/MONTH)</a:t>
          </a:r>
          <a:endParaRPr lang="en-US" sz="1200" b="1">
            <a:solidFill>
              <a:sysClr val="windowText" lastClr="000000"/>
            </a:solidFill>
            <a:latin typeface="Arial" pitchFamily="34" charset="0"/>
            <a:cs typeface="Arial" pitchFamily="34" charset="0"/>
          </a:endParaRPr>
        </a:p>
      </xdr:txBody>
    </xdr:sp>
    <xdr:clientData/>
  </xdr:twoCellAnchor>
  <xdr:twoCellAnchor>
    <xdr:from>
      <xdr:col>0</xdr:col>
      <xdr:colOff>0</xdr:colOff>
      <xdr:row>80</xdr:row>
      <xdr:rowOff>1</xdr:rowOff>
    </xdr:from>
    <xdr:to>
      <xdr:col>6</xdr:col>
      <xdr:colOff>0</xdr:colOff>
      <xdr:row>81</xdr:row>
      <xdr:rowOff>2</xdr:rowOff>
    </xdr:to>
    <xdr:sp macro="" textlink="">
      <xdr:nvSpPr>
        <xdr:cNvPr id="24" name="TextBox 23"/>
        <xdr:cNvSpPr txBox="1"/>
      </xdr:nvSpPr>
      <xdr:spPr>
        <a:xfrm>
          <a:off x="0" y="3219451"/>
          <a:ext cx="8334375" cy="200026"/>
        </a:xfrm>
        <a:prstGeom prst="rect">
          <a:avLst/>
        </a:prstGeom>
        <a:solidFill>
          <a:schemeClr val="bg1">
            <a:lumMod val="65000"/>
          </a:schemeClr>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wrap="square" rtlCol="0" anchor="t"/>
        <a:lstStyle/>
        <a:p>
          <a:pPr algn="r"/>
          <a:r>
            <a:rPr lang="en-US" sz="1100" b="1">
              <a:solidFill>
                <a:sysClr val="windowText" lastClr="000000"/>
              </a:solidFill>
              <a:effectLst/>
              <a:latin typeface="Arial" pitchFamily="34" charset="0"/>
              <a:cs typeface="Arial" pitchFamily="34" charset="0"/>
            </a:rPr>
            <a:t>TOTAL LIGHTING LOAD </a:t>
          </a:r>
          <a:endParaRPr lang="en-US" sz="1200" b="1">
            <a:solidFill>
              <a:sysClr val="windowText" lastClr="000000"/>
            </a:solidFill>
            <a:effectLst/>
            <a:latin typeface="Arial" pitchFamily="34" charset="0"/>
            <a:cs typeface="Arial" pitchFamily="34" charset="0"/>
          </a:endParaRPr>
        </a:p>
      </xdr:txBody>
    </xdr:sp>
    <xdr:clientData/>
  </xdr:twoCellAnchor>
  <xdr:twoCellAnchor>
    <xdr:from>
      <xdr:col>0</xdr:col>
      <xdr:colOff>0</xdr:colOff>
      <xdr:row>82</xdr:row>
      <xdr:rowOff>0</xdr:rowOff>
    </xdr:from>
    <xdr:to>
      <xdr:col>5</xdr:col>
      <xdr:colOff>1381124</xdr:colOff>
      <xdr:row>82</xdr:row>
      <xdr:rowOff>247650</xdr:rowOff>
    </xdr:to>
    <xdr:sp macro="" textlink="">
      <xdr:nvSpPr>
        <xdr:cNvPr id="25" name="TextBox 24"/>
        <xdr:cNvSpPr txBox="1"/>
      </xdr:nvSpPr>
      <xdr:spPr>
        <a:xfrm>
          <a:off x="0" y="3505200"/>
          <a:ext cx="8334374" cy="200025"/>
        </a:xfrm>
        <a:prstGeom prst="rect">
          <a:avLst/>
        </a:prstGeom>
        <a:solidFill>
          <a:schemeClr val="bg1">
            <a:lumMod val="65000"/>
          </a:schemeClr>
        </a:solid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wrap="square" rtlCol="0" anchor="t"/>
        <a:lstStyle/>
        <a:p>
          <a:pPr algn="r"/>
          <a:r>
            <a:rPr lang="en-US" sz="1100" b="1">
              <a:solidFill>
                <a:sysClr val="windowText" lastClr="000000"/>
              </a:solidFill>
              <a:effectLst/>
              <a:latin typeface="Arial" pitchFamily="34" charset="0"/>
              <a:cs typeface="Arial" pitchFamily="34" charset="0"/>
            </a:rPr>
            <a:t>LIGHTING CONTROL (OCCUPANCY SENSORS, PHOTO SENSORS</a:t>
          </a:r>
          <a:r>
            <a:rPr lang="en-US" sz="1100" b="1">
              <a:solidFill>
                <a:sysClr val="windowText" lastClr="000000"/>
              </a:solidFill>
              <a:effectLst/>
              <a:latin typeface="Arial" pitchFamily="34" charset="0"/>
              <a:ea typeface="+mn-ea"/>
              <a:cs typeface="Arial" pitchFamily="34" charset="0"/>
            </a:rPr>
            <a:t>) IN USE? </a:t>
          </a:r>
        </a:p>
      </xdr:txBody>
    </xdr:sp>
    <xdr:clientData/>
  </xdr:twoCellAnchor>
  <xdr:twoCellAnchor>
    <xdr:from>
      <xdr:col>0</xdr:col>
      <xdr:colOff>0</xdr:colOff>
      <xdr:row>68</xdr:row>
      <xdr:rowOff>0</xdr:rowOff>
    </xdr:from>
    <xdr:to>
      <xdr:col>7</xdr:col>
      <xdr:colOff>0</xdr:colOff>
      <xdr:row>68</xdr:row>
      <xdr:rowOff>238126</xdr:rowOff>
    </xdr:to>
    <xdr:sp macro="" textlink="">
      <xdr:nvSpPr>
        <xdr:cNvPr id="26" name="TextBox 25"/>
        <xdr:cNvSpPr txBox="1"/>
      </xdr:nvSpPr>
      <xdr:spPr>
        <a:xfrm>
          <a:off x="0" y="647700"/>
          <a:ext cx="9715500" cy="238126"/>
        </a:xfrm>
        <a:prstGeom prst="rect">
          <a:avLst/>
        </a:prstGeom>
        <a:ln/>
      </xdr:spPr>
      <xdr:style>
        <a:lnRef idx="0">
          <a:schemeClr val="accent6"/>
        </a:lnRef>
        <a:fillRef idx="3">
          <a:schemeClr val="accent6"/>
        </a:fillRef>
        <a:effectRef idx="3">
          <a:schemeClr val="accent6"/>
        </a:effectRef>
        <a:fontRef idx="minor">
          <a:schemeClr val="lt1"/>
        </a:fontRef>
      </xdr:style>
      <xdr:txBody>
        <a:bodyPr vertOverflow="clip" wrap="square" rtlCol="0" anchor="t"/>
        <a:lstStyle/>
        <a:p>
          <a:r>
            <a:rPr lang="en-US" sz="1200" b="1">
              <a:solidFill>
                <a:schemeClr val="bg1"/>
              </a:solidFill>
              <a:latin typeface="Arial" pitchFamily="34" charset="0"/>
              <a:cs typeface="Arial" pitchFamily="34" charset="0"/>
            </a:rPr>
            <a:t>TABLE</a:t>
          </a:r>
          <a:r>
            <a:rPr lang="en-US" sz="1200" b="1" baseline="0">
              <a:solidFill>
                <a:schemeClr val="bg1"/>
              </a:solidFill>
              <a:latin typeface="Arial" pitchFamily="34" charset="0"/>
              <a:cs typeface="Arial" pitchFamily="34" charset="0"/>
            </a:rPr>
            <a:t> 2: FOR  PEAK HOURS ( 6 pm - 11 pm) - 5 hours</a:t>
          </a:r>
          <a:endParaRPr lang="en-US" sz="1200" b="1">
            <a:solidFill>
              <a:schemeClr val="bg1"/>
            </a:solidFill>
            <a:latin typeface="Arial" pitchFamily="34" charset="0"/>
            <a:cs typeface="Arial" pitchFamily="34" charset="0"/>
          </a:endParaRPr>
        </a:p>
      </xdr:txBody>
    </xdr:sp>
    <xdr:clientData/>
  </xdr:twoCellAnchor>
  <xdr:twoCellAnchor>
    <xdr:from>
      <xdr:col>0</xdr:col>
      <xdr:colOff>0</xdr:colOff>
      <xdr:row>134</xdr:row>
      <xdr:rowOff>0</xdr:rowOff>
    </xdr:from>
    <xdr:to>
      <xdr:col>6</xdr:col>
      <xdr:colOff>9524</xdr:colOff>
      <xdr:row>135</xdr:row>
      <xdr:rowOff>21166</xdr:rowOff>
    </xdr:to>
    <xdr:sp macro="" textlink="">
      <xdr:nvSpPr>
        <xdr:cNvPr id="27" name="TextBox 26"/>
        <xdr:cNvSpPr txBox="1"/>
      </xdr:nvSpPr>
      <xdr:spPr>
        <a:xfrm>
          <a:off x="0" y="27188583"/>
          <a:ext cx="8359774" cy="328083"/>
        </a:xfrm>
        <a:prstGeom prst="rect">
          <a:avLst/>
        </a:prstGeom>
        <a:solidFill>
          <a:schemeClr val="accent2">
            <a:lumMod val="50000"/>
          </a:schemeClr>
        </a:solidFill>
        <a:ln/>
      </xdr:spPr>
      <xdr:style>
        <a:lnRef idx="0">
          <a:schemeClr val="accent2"/>
        </a:lnRef>
        <a:fillRef idx="3">
          <a:schemeClr val="accent2"/>
        </a:fillRef>
        <a:effectRef idx="3">
          <a:schemeClr val="accent2"/>
        </a:effectRef>
        <a:fontRef idx="minor">
          <a:schemeClr val="lt1"/>
        </a:fontRef>
      </xdr:style>
      <xdr:txBody>
        <a:bodyPr vertOverflow="clip" wrap="square" rtlCol="0" anchor="t"/>
        <a:lstStyle/>
        <a:p>
          <a:r>
            <a:rPr lang="en-US" sz="1200" b="1">
              <a:latin typeface="Arial" pitchFamily="34" charset="0"/>
              <a:cs typeface="Arial" pitchFamily="34" charset="0"/>
            </a:rPr>
            <a:t>TOTAL ELECTRICITY</a:t>
          </a:r>
          <a:r>
            <a:rPr lang="en-US" sz="1200" b="1" baseline="0">
              <a:latin typeface="Arial" pitchFamily="34" charset="0"/>
              <a:cs typeface="Arial" pitchFamily="34" charset="0"/>
            </a:rPr>
            <a:t> CONSUMPTION (UNITS/MONTH)</a:t>
          </a:r>
          <a:endParaRPr lang="en-US" sz="1200" b="1">
            <a:latin typeface="Arial" pitchFamily="34" charset="0"/>
            <a:cs typeface="Arial" pitchFamily="34" charset="0"/>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2:L144"/>
  <sheetViews>
    <sheetView tabSelected="1" zoomScale="90" zoomScaleNormal="90" zoomScaleSheetLayoutView="85" workbookViewId="0">
      <selection activeCell="G79" sqref="G79"/>
    </sheetView>
  </sheetViews>
  <sheetFormatPr defaultRowHeight="15"/>
  <cols>
    <col min="1" max="1" width="27.85546875" customWidth="1"/>
    <col min="2" max="3" width="19" customWidth="1"/>
    <col min="4" max="4" width="18.7109375" customWidth="1"/>
    <col min="5" max="5" width="20.5703125" customWidth="1"/>
    <col min="6" max="6" width="20.85546875" customWidth="1"/>
    <col min="7" max="7" width="20.5703125" customWidth="1"/>
    <col min="9" max="9" width="20.5703125" customWidth="1"/>
    <col min="10" max="10" width="16.5703125" customWidth="1"/>
  </cols>
  <sheetData>
    <row r="2" spans="1:12">
      <c r="J2" s="67"/>
      <c r="K2" s="8"/>
      <c r="L2" s="8"/>
    </row>
    <row r="3" spans="1:12" ht="21" customHeight="1">
      <c r="H3" s="62"/>
      <c r="I3" s="59" t="s">
        <v>53</v>
      </c>
      <c r="J3" s="66" t="s">
        <v>58</v>
      </c>
    </row>
    <row r="4" spans="1:12" ht="20.25" customHeight="1">
      <c r="H4" s="62"/>
      <c r="I4" s="60" t="s">
        <v>54</v>
      </c>
      <c r="J4" s="64">
        <v>5.79</v>
      </c>
    </row>
    <row r="5" spans="1:12" ht="15.75">
      <c r="A5" s="10" t="s">
        <v>0</v>
      </c>
      <c r="B5" s="10" t="s">
        <v>1</v>
      </c>
      <c r="C5" s="10" t="s">
        <v>2</v>
      </c>
      <c r="D5" s="10" t="s">
        <v>3</v>
      </c>
      <c r="E5" s="10" t="s">
        <v>4</v>
      </c>
      <c r="F5" s="11" t="s">
        <v>7</v>
      </c>
      <c r="G5" s="11" t="s">
        <v>7</v>
      </c>
      <c r="H5" s="62"/>
      <c r="I5" s="60" t="s">
        <v>55</v>
      </c>
      <c r="J5" s="64">
        <v>8.11</v>
      </c>
    </row>
    <row r="6" spans="1:12" ht="15.75">
      <c r="A6" s="1"/>
      <c r="B6" s="1"/>
      <c r="C6" s="12" t="s">
        <v>5</v>
      </c>
      <c r="D6" s="12"/>
      <c r="E6" s="12" t="s">
        <v>6</v>
      </c>
      <c r="F6" s="13" t="s">
        <v>8</v>
      </c>
      <c r="G6" s="13" t="s">
        <v>51</v>
      </c>
      <c r="H6" s="62"/>
      <c r="I6" s="60" t="s">
        <v>56</v>
      </c>
      <c r="J6" s="64">
        <v>12.33</v>
      </c>
      <c r="K6" s="8"/>
      <c r="L6" s="8"/>
    </row>
    <row r="7" spans="1:12" s="8" customFormat="1" ht="26.1" customHeight="1">
      <c r="A7" s="31" t="s">
        <v>9</v>
      </c>
      <c r="B7" s="31" t="s">
        <v>10</v>
      </c>
      <c r="C7" s="32">
        <v>200</v>
      </c>
      <c r="D7" s="42"/>
      <c r="E7" s="44"/>
      <c r="F7" s="43" t="str">
        <f>IF(E7="","",(E7*D7*C7)/1000)</f>
        <v/>
      </c>
      <c r="G7" s="18" t="str">
        <f>IF(E7="","",(E7*D7*C7)*30/1000)</f>
        <v/>
      </c>
      <c r="H7" s="63"/>
      <c r="I7" s="61" t="s">
        <v>57</v>
      </c>
      <c r="J7" s="65">
        <v>15.07</v>
      </c>
      <c r="K7"/>
      <c r="L7"/>
    </row>
    <row r="8" spans="1:12" s="8" customFormat="1" ht="9.9499999999999993" customHeight="1">
      <c r="A8" s="31"/>
      <c r="B8" s="31"/>
      <c r="C8" s="32"/>
      <c r="D8" s="32"/>
      <c r="E8" s="32"/>
      <c r="F8" s="32"/>
      <c r="G8" s="32"/>
      <c r="K8"/>
      <c r="L8"/>
    </row>
    <row r="9" spans="1:12" s="8" customFormat="1" ht="26.1" customHeight="1">
      <c r="A9" s="31" t="s">
        <v>11</v>
      </c>
      <c r="B9" s="31" t="s">
        <v>12</v>
      </c>
      <c r="C9" s="32">
        <v>40</v>
      </c>
      <c r="D9" s="42"/>
      <c r="E9" s="44"/>
      <c r="F9" s="43" t="str">
        <f>IF(E9="","",(E9*D9*C9)/1000)</f>
        <v/>
      </c>
      <c r="G9" s="18" t="str">
        <f>IF(E9="","",(E9*D9*C9)*30/1000)</f>
        <v/>
      </c>
      <c r="K9"/>
      <c r="L9"/>
    </row>
    <row r="10" spans="1:12" s="8" customFormat="1" ht="9.9499999999999993" customHeight="1">
      <c r="A10" s="31"/>
      <c r="B10" s="31"/>
      <c r="C10" s="32"/>
      <c r="D10" s="32"/>
      <c r="E10" s="32"/>
      <c r="F10" s="32"/>
      <c r="G10" s="32"/>
    </row>
    <row r="11" spans="1:12" s="8" customFormat="1" ht="26.1" customHeight="1">
      <c r="A11" s="33" t="s">
        <v>13</v>
      </c>
      <c r="B11" s="31" t="s">
        <v>10</v>
      </c>
      <c r="C11" s="32">
        <v>14</v>
      </c>
      <c r="D11" s="42"/>
      <c r="E11" s="44"/>
      <c r="F11" s="43" t="str">
        <f>IF(E11="","",(E11*D11*C11)/1000)</f>
        <v/>
      </c>
      <c r="G11" s="18" t="str">
        <f>IF(E11="","",(E11*D11*C11)*30/1000)</f>
        <v/>
      </c>
    </row>
    <row r="12" spans="1:12" s="8" customFormat="1" ht="9.9499999999999993" customHeight="1">
      <c r="A12" s="33"/>
      <c r="B12" s="31"/>
      <c r="C12" s="32"/>
      <c r="D12" s="32"/>
      <c r="E12" s="32"/>
      <c r="F12" s="32"/>
      <c r="G12" s="32"/>
    </row>
    <row r="13" spans="1:12" s="8" customFormat="1" ht="26.1" customHeight="1">
      <c r="A13" s="31" t="s">
        <v>14</v>
      </c>
      <c r="B13" s="31" t="s">
        <v>10</v>
      </c>
      <c r="C13" s="32">
        <v>8</v>
      </c>
      <c r="D13" s="42"/>
      <c r="E13" s="44"/>
      <c r="F13" s="43" t="str">
        <f>IF(E13="","",(E13*D13*C13)/1000)</f>
        <v/>
      </c>
      <c r="G13" s="18" t="str">
        <f>IF(E13="","",(E13*D13*C13)*30/1000)</f>
        <v/>
      </c>
    </row>
    <row r="14" spans="1:12" ht="9.9499999999999993" customHeight="1" thickBot="1">
      <c r="A14" s="34"/>
      <c r="B14" s="34"/>
      <c r="C14" s="34"/>
      <c r="D14" s="34"/>
      <c r="E14" s="34"/>
      <c r="F14" s="34"/>
      <c r="G14" s="35"/>
    </row>
    <row r="15" spans="1:12" ht="17.25" customHeight="1" thickBot="1">
      <c r="A15" s="26"/>
      <c r="B15" s="26"/>
      <c r="C15" s="26"/>
      <c r="D15" s="26"/>
      <c r="E15" s="26"/>
      <c r="F15" s="26"/>
      <c r="G15" s="30">
        <f>SUM(G7:G13)</f>
        <v>0</v>
      </c>
    </row>
    <row r="16" spans="1:12" ht="8.25" customHeight="1" thickBot="1">
      <c r="A16" s="3"/>
      <c r="B16" s="3"/>
      <c r="C16" s="3"/>
      <c r="D16" s="3"/>
      <c r="E16" s="3"/>
      <c r="F16" s="3"/>
    </row>
    <row r="17" spans="1:9" ht="19.5" customHeight="1" thickBot="1">
      <c r="A17" s="3"/>
      <c r="B17" s="3"/>
      <c r="C17" s="3"/>
      <c r="D17" s="3"/>
      <c r="E17" s="3"/>
      <c r="F17" s="3"/>
      <c r="G17" s="50" t="s">
        <v>61</v>
      </c>
    </row>
    <row r="18" spans="1:9" ht="8.25" customHeight="1" thickBot="1">
      <c r="A18" s="3"/>
      <c r="B18" s="3"/>
      <c r="C18" s="3"/>
      <c r="D18" s="3"/>
      <c r="E18" s="3"/>
      <c r="F18" s="3"/>
    </row>
    <row r="19" spans="1:9" ht="19.5" customHeight="1" thickBot="1">
      <c r="A19" s="3"/>
      <c r="B19" s="3"/>
      <c r="C19" s="3"/>
      <c r="D19" s="3"/>
      <c r="E19" s="3"/>
      <c r="F19" s="26"/>
      <c r="G19" s="30" t="str">
        <f>IF(G17="Yes",G15*0.9,"Not Applicable")</f>
        <v>Not Applicable</v>
      </c>
    </row>
    <row r="20" spans="1:9" ht="8.25" customHeight="1">
      <c r="A20" s="3"/>
      <c r="B20" s="3"/>
      <c r="C20" s="3"/>
      <c r="D20" s="3"/>
      <c r="E20" s="3"/>
      <c r="F20" s="3"/>
    </row>
    <row r="21" spans="1:9" ht="18.75" customHeight="1">
      <c r="A21" s="3"/>
      <c r="B21" s="3"/>
      <c r="C21" s="3"/>
      <c r="D21" s="3"/>
      <c r="E21" s="3"/>
      <c r="F21" s="3"/>
    </row>
    <row r="22" spans="1:9" s="15" customFormat="1" ht="15.75">
      <c r="A22" s="10" t="s">
        <v>0</v>
      </c>
      <c r="B22" s="10" t="s">
        <v>19</v>
      </c>
      <c r="C22" s="10" t="s">
        <v>2</v>
      </c>
      <c r="D22" s="10" t="s">
        <v>3</v>
      </c>
      <c r="E22" s="10" t="s">
        <v>4</v>
      </c>
      <c r="F22" s="11" t="s">
        <v>7</v>
      </c>
      <c r="G22" s="11" t="s">
        <v>7</v>
      </c>
    </row>
    <row r="23" spans="1:9" ht="15.75">
      <c r="A23" s="1"/>
      <c r="B23" s="12" t="s">
        <v>20</v>
      </c>
      <c r="C23" s="12" t="s">
        <v>5</v>
      </c>
      <c r="D23" s="12"/>
      <c r="E23" s="12" t="s">
        <v>6</v>
      </c>
      <c r="F23" s="13" t="s">
        <v>8</v>
      </c>
      <c r="G23" s="13" t="s">
        <v>51</v>
      </c>
    </row>
    <row r="24" spans="1:9" ht="26.1" customHeight="1">
      <c r="A24" s="31" t="s">
        <v>16</v>
      </c>
      <c r="B24" s="32">
        <v>2</v>
      </c>
      <c r="C24" s="17">
        <f>IF(B24="","",IF(B24=2,4300,3300))</f>
        <v>4300</v>
      </c>
      <c r="D24" s="42"/>
      <c r="E24" s="44"/>
      <c r="F24" s="43" t="str">
        <f>IF(E24="","",(E24*D24*C24)/1000)</f>
        <v/>
      </c>
      <c r="G24" s="18" t="str">
        <f>IF(E24="","",(E24*D24*C24)*30/1000)</f>
        <v/>
      </c>
      <c r="H24" s="3"/>
    </row>
    <row r="25" spans="1:9" ht="9.9499999999999993" customHeight="1">
      <c r="A25" s="31"/>
      <c r="B25" s="32"/>
      <c r="C25" s="9"/>
      <c r="D25" s="32"/>
      <c r="E25" s="32"/>
      <c r="F25" s="32"/>
      <c r="G25" s="36"/>
      <c r="H25" s="3"/>
    </row>
    <row r="26" spans="1:9" ht="26.1" customHeight="1">
      <c r="A26" s="31" t="s">
        <v>17</v>
      </c>
      <c r="B26" s="32">
        <v>2</v>
      </c>
      <c r="C26" s="17">
        <f>IF(B26="","",IF(B26=1,1400,IF(B26=1.5,2100,2800)))</f>
        <v>2800</v>
      </c>
      <c r="D26" s="42"/>
      <c r="E26" s="44"/>
      <c r="F26" s="45" t="str">
        <f>IF(E26="","",(E26*D26*C26)/1000)</f>
        <v/>
      </c>
      <c r="G26" s="20" t="str">
        <f>IF(E26="","",(E26*D26*C26)*30/1000)</f>
        <v/>
      </c>
      <c r="H26" s="3"/>
    </row>
    <row r="27" spans="1:9" ht="9.9499999999999993" customHeight="1">
      <c r="A27" s="31"/>
      <c r="B27" s="32"/>
      <c r="C27" s="9"/>
      <c r="D27" s="32"/>
      <c r="E27" s="32"/>
      <c r="F27" s="32"/>
      <c r="G27" s="36"/>
      <c r="H27" s="3"/>
    </row>
    <row r="28" spans="1:9" ht="26.1" customHeight="1">
      <c r="A28" s="31" t="s">
        <v>18</v>
      </c>
      <c r="B28" s="32">
        <v>2</v>
      </c>
      <c r="C28" s="17">
        <f>IF(B28="","",IF(B28=1,975,IF(B28=1.5,1400,1950)))</f>
        <v>1950</v>
      </c>
      <c r="D28" s="42"/>
      <c r="E28" s="44"/>
      <c r="F28" s="45" t="str">
        <f>IF(D28="","",(E28*D28*C28)/1000)</f>
        <v/>
      </c>
      <c r="G28" s="20" t="str">
        <f>IF(D28="","",(E28*D28*C28)*30/1000)</f>
        <v/>
      </c>
      <c r="H28" s="3"/>
    </row>
    <row r="29" spans="1:9">
      <c r="A29" s="34"/>
      <c r="B29" s="34"/>
      <c r="C29" s="3"/>
      <c r="D29" s="32"/>
      <c r="E29" s="32"/>
      <c r="F29" s="32"/>
      <c r="G29" s="36"/>
      <c r="H29" s="3"/>
      <c r="I29" s="3"/>
    </row>
    <row r="30" spans="1:9" ht="19.5" customHeight="1">
      <c r="A30" s="3"/>
      <c r="B30" s="3"/>
      <c r="C30" s="3"/>
      <c r="D30" s="3"/>
      <c r="E30" s="3"/>
      <c r="F30" s="3"/>
    </row>
    <row r="31" spans="1:9" s="15" customFormat="1" ht="15.75">
      <c r="A31" s="10" t="s">
        <v>0</v>
      </c>
      <c r="B31" s="10" t="s">
        <v>19</v>
      </c>
      <c r="C31" s="10" t="s">
        <v>2</v>
      </c>
      <c r="D31" s="10" t="s">
        <v>3</v>
      </c>
      <c r="E31" s="10" t="s">
        <v>4</v>
      </c>
      <c r="F31" s="11" t="s">
        <v>7</v>
      </c>
      <c r="G31" s="11" t="s">
        <v>7</v>
      </c>
    </row>
    <row r="32" spans="1:9" s="16" customFormat="1" ht="12.75">
      <c r="A32" s="12"/>
      <c r="B32" s="12" t="s">
        <v>22</v>
      </c>
      <c r="C32" s="12" t="s">
        <v>5</v>
      </c>
      <c r="D32" s="12"/>
      <c r="E32" s="12" t="s">
        <v>6</v>
      </c>
      <c r="F32" s="13" t="s">
        <v>8</v>
      </c>
      <c r="G32" s="13" t="s">
        <v>51</v>
      </c>
    </row>
    <row r="33" spans="1:9" ht="26.1" customHeight="1">
      <c r="A33" s="31" t="s">
        <v>21</v>
      </c>
      <c r="B33" s="32">
        <v>10</v>
      </c>
      <c r="C33" s="17">
        <f>IF(B33="","",IF(B33=10,1200,2500))</f>
        <v>1200</v>
      </c>
      <c r="D33" s="42"/>
      <c r="E33" s="44"/>
      <c r="F33" s="45" t="str">
        <f>IF(E33="","",(E33*D33*C33)/1000)</f>
        <v/>
      </c>
      <c r="G33" s="20" t="str">
        <f>IF(E33="","",(E33*D33*C33)*30/1000)</f>
        <v/>
      </c>
      <c r="H33" s="6"/>
      <c r="I33" s="6"/>
    </row>
    <row r="34" spans="1:9" ht="9.9499999999999993" customHeight="1">
      <c r="A34" s="31"/>
      <c r="B34" s="32"/>
      <c r="C34" s="6"/>
      <c r="D34" s="32"/>
      <c r="E34" s="32"/>
      <c r="F34" s="32"/>
      <c r="G34" s="36"/>
      <c r="H34" s="6"/>
      <c r="I34" s="6"/>
    </row>
    <row r="35" spans="1:9" ht="26.1" customHeight="1">
      <c r="A35" s="31" t="s">
        <v>23</v>
      </c>
      <c r="B35" s="32">
        <v>10</v>
      </c>
      <c r="C35" s="17">
        <f>IF(B35="","",IF(B35=10,270,475))</f>
        <v>270</v>
      </c>
      <c r="D35" s="42"/>
      <c r="E35" s="44"/>
      <c r="F35" s="45" t="str">
        <f>IF(E35="","",(E35*D35*C35)/1000)</f>
        <v/>
      </c>
      <c r="G35" s="20" t="str">
        <f>IF(E35="","",(E35*D35*C35)*30/1000)</f>
        <v/>
      </c>
      <c r="H35" s="6"/>
      <c r="I35" s="52"/>
    </row>
    <row r="36" spans="1:9" ht="9.9499999999999993" customHeight="1">
      <c r="A36" s="37"/>
      <c r="B36" s="35"/>
      <c r="D36" s="32"/>
      <c r="E36" s="32"/>
      <c r="F36" s="32"/>
      <c r="G36" s="36"/>
      <c r="H36" s="6"/>
      <c r="I36" s="6"/>
    </row>
    <row r="37" spans="1:9" ht="19.5" customHeight="1">
      <c r="A37" s="3"/>
      <c r="B37" s="3"/>
      <c r="C37" s="3"/>
      <c r="D37" s="3"/>
      <c r="E37" s="3"/>
      <c r="F37" s="3"/>
    </row>
    <row r="38" spans="1:9" s="15" customFormat="1" ht="15.75">
      <c r="A38" s="10" t="s">
        <v>0</v>
      </c>
      <c r="B38" s="10" t="s">
        <v>2</v>
      </c>
      <c r="C38" s="10" t="s">
        <v>3</v>
      </c>
      <c r="D38" s="10" t="s">
        <v>4</v>
      </c>
      <c r="E38" s="14"/>
      <c r="F38" s="11" t="s">
        <v>7</v>
      </c>
      <c r="G38" s="11" t="s">
        <v>7</v>
      </c>
    </row>
    <row r="39" spans="1:9" s="16" customFormat="1" ht="12.75">
      <c r="A39" s="12"/>
      <c r="B39" s="12" t="s">
        <v>5</v>
      </c>
      <c r="C39" s="12"/>
      <c r="D39" s="12" t="s">
        <v>6</v>
      </c>
      <c r="E39" s="13"/>
      <c r="F39" s="13" t="s">
        <v>8</v>
      </c>
      <c r="G39" s="13" t="s">
        <v>51</v>
      </c>
    </row>
    <row r="40" spans="1:9" ht="26.1" customHeight="1">
      <c r="A40" s="31" t="s">
        <v>24</v>
      </c>
      <c r="B40" s="32">
        <v>120</v>
      </c>
      <c r="C40" s="42"/>
      <c r="D40" s="44"/>
      <c r="E40" s="32" t="s">
        <v>52</v>
      </c>
      <c r="F40" s="19" t="str">
        <f>IF(D40="","",(D40*C40*B40)/1000)</f>
        <v/>
      </c>
      <c r="G40" s="20" t="str">
        <f>IF(D40="","",(C40*D40*B40)*30/1000)</f>
        <v/>
      </c>
    </row>
    <row r="41" spans="1:9" ht="9.9499999999999993" customHeight="1">
      <c r="A41" s="31"/>
      <c r="B41" s="32"/>
      <c r="C41" s="32"/>
      <c r="D41" s="32"/>
      <c r="E41" s="32"/>
      <c r="F41" s="32"/>
      <c r="G41" s="32"/>
    </row>
    <row r="42" spans="1:9" ht="26.1" customHeight="1">
      <c r="A42" s="31" t="s">
        <v>25</v>
      </c>
      <c r="B42" s="32">
        <v>22</v>
      </c>
      <c r="C42" s="42"/>
      <c r="D42" s="44"/>
      <c r="E42" s="32" t="s">
        <v>52</v>
      </c>
      <c r="F42" s="19" t="str">
        <f>IF(D42="","",(D42*C42*B42)/1000)</f>
        <v/>
      </c>
      <c r="G42" s="20" t="str">
        <f>IF(D42="","",(C42*D42*B42)*30/1000)</f>
        <v/>
      </c>
      <c r="I42" s="51"/>
    </row>
    <row r="43" spans="1:9" ht="19.5" customHeight="1">
      <c r="A43" s="3"/>
      <c r="B43" s="3"/>
      <c r="C43" s="3"/>
      <c r="D43" s="3"/>
      <c r="E43" s="3"/>
      <c r="F43" s="3"/>
      <c r="G43" s="3"/>
    </row>
    <row r="44" spans="1:9" ht="15.75">
      <c r="A44" s="1" t="s">
        <v>0</v>
      </c>
      <c r="B44" s="1" t="s">
        <v>2</v>
      </c>
      <c r="C44" s="1" t="s">
        <v>3</v>
      </c>
      <c r="D44" s="1" t="s">
        <v>4</v>
      </c>
      <c r="E44" s="5"/>
      <c r="F44" s="11" t="s">
        <v>7</v>
      </c>
      <c r="G44" s="2" t="s">
        <v>7</v>
      </c>
    </row>
    <row r="45" spans="1:9" s="16" customFormat="1" ht="12.75">
      <c r="A45" s="12"/>
      <c r="B45" s="12" t="s">
        <v>5</v>
      </c>
      <c r="C45" s="12"/>
      <c r="D45" s="12" t="s">
        <v>6</v>
      </c>
      <c r="E45" s="13"/>
      <c r="F45" s="13" t="s">
        <v>8</v>
      </c>
      <c r="G45" s="13" t="s">
        <v>51</v>
      </c>
    </row>
    <row r="46" spans="1:9" ht="26.1" customHeight="1">
      <c r="A46" s="31" t="s">
        <v>26</v>
      </c>
      <c r="B46" s="32">
        <v>800</v>
      </c>
      <c r="C46" s="42"/>
      <c r="D46" s="44"/>
      <c r="E46" s="32" t="s">
        <v>52</v>
      </c>
      <c r="F46" s="19" t="str">
        <f>IF(D46="","",(D46*C46*B46)/1000)</f>
        <v/>
      </c>
      <c r="G46" s="20" t="str">
        <f>IF(D46="","",(C46*D46*B46)*30/1000)</f>
        <v/>
      </c>
    </row>
    <row r="47" spans="1:9" s="24" customFormat="1" ht="9.9499999999999993" customHeight="1">
      <c r="A47" s="38"/>
      <c r="B47" s="39"/>
      <c r="C47" s="39"/>
      <c r="D47" s="39"/>
      <c r="E47" s="39"/>
      <c r="F47" s="22"/>
      <c r="G47" s="23"/>
    </row>
    <row r="48" spans="1:9" ht="26.1" customHeight="1">
      <c r="A48" s="31" t="s">
        <v>27</v>
      </c>
      <c r="B48" s="32">
        <v>750</v>
      </c>
      <c r="C48" s="42"/>
      <c r="D48" s="44"/>
      <c r="E48" s="32" t="s">
        <v>52</v>
      </c>
      <c r="F48" s="19" t="str">
        <f>IF(D48="","",(D48*C48*B48)/1000)</f>
        <v/>
      </c>
      <c r="G48" s="20" t="str">
        <f>IF(D48="","",(C48*D48*B48)*30/1000)</f>
        <v/>
      </c>
    </row>
    <row r="49" spans="1:9" s="24" customFormat="1" ht="9.9499999999999993" customHeight="1">
      <c r="A49" s="38"/>
      <c r="B49" s="39"/>
      <c r="C49" s="39"/>
      <c r="D49" s="39"/>
      <c r="E49" s="39"/>
      <c r="F49" s="22"/>
      <c r="G49" s="23"/>
    </row>
    <row r="50" spans="1:9" ht="26.1" customHeight="1">
      <c r="A50" s="31" t="s">
        <v>34</v>
      </c>
      <c r="B50" s="32">
        <v>1100</v>
      </c>
      <c r="C50" s="42"/>
      <c r="D50" s="44"/>
      <c r="E50" s="32" t="s">
        <v>52</v>
      </c>
      <c r="F50" s="19" t="str">
        <f>IF(D50="","",(D50*C50*B50)/1000)</f>
        <v/>
      </c>
      <c r="G50" s="20" t="str">
        <f>IF(D50="","",(C50*D50*B50)*30/1000)</f>
        <v/>
      </c>
    </row>
    <row r="51" spans="1:9" s="24" customFormat="1" ht="9.9499999999999993" customHeight="1">
      <c r="A51" s="38"/>
      <c r="B51" s="39"/>
      <c r="C51" s="39"/>
      <c r="D51" s="39"/>
      <c r="E51" s="39"/>
      <c r="F51" s="22"/>
      <c r="G51" s="23"/>
    </row>
    <row r="52" spans="1:9" ht="26.1" customHeight="1">
      <c r="A52" s="31" t="s">
        <v>29</v>
      </c>
      <c r="B52" s="32">
        <v>25</v>
      </c>
      <c r="C52" s="42"/>
      <c r="D52" s="44"/>
      <c r="E52" s="32" t="s">
        <v>52</v>
      </c>
      <c r="F52" s="19" t="str">
        <f>IF(D52="","",(D52*C52*B52)/1000)</f>
        <v/>
      </c>
      <c r="G52" s="20" t="str">
        <f>IF(D52="","",(C52*D52*B52)*30/1000)</f>
        <v/>
      </c>
    </row>
    <row r="53" spans="1:9" s="24" customFormat="1" ht="9.9499999999999993" customHeight="1">
      <c r="A53" s="38"/>
      <c r="B53" s="39"/>
      <c r="C53" s="39"/>
      <c r="D53" s="39"/>
      <c r="E53" s="39"/>
      <c r="F53" s="22"/>
      <c r="G53" s="23"/>
    </row>
    <row r="54" spans="1:9" ht="26.1" customHeight="1">
      <c r="A54" s="31" t="s">
        <v>30</v>
      </c>
      <c r="B54" s="32">
        <v>700</v>
      </c>
      <c r="C54" s="42"/>
      <c r="D54" s="44"/>
      <c r="E54" s="32" t="s">
        <v>52</v>
      </c>
      <c r="F54" s="19" t="str">
        <f>IF(D54="","",(D54*C54*B54)/1000)</f>
        <v/>
      </c>
      <c r="G54" s="20" t="str">
        <f>IF(D54="","",(C54*D54*B54)*30/1000)</f>
        <v/>
      </c>
    </row>
    <row r="55" spans="1:9" s="24" customFormat="1" ht="9.9499999999999993" customHeight="1">
      <c r="A55" s="38"/>
      <c r="B55" s="39"/>
      <c r="C55" s="39"/>
      <c r="D55" s="39"/>
      <c r="E55" s="39"/>
      <c r="F55" s="22"/>
      <c r="G55" s="23"/>
    </row>
    <row r="56" spans="1:9" ht="26.1" customHeight="1">
      <c r="A56" s="31" t="s">
        <v>35</v>
      </c>
      <c r="B56" s="32">
        <v>200</v>
      </c>
      <c r="C56" s="42"/>
      <c r="D56" s="44"/>
      <c r="E56" s="32" t="s">
        <v>52</v>
      </c>
      <c r="F56" s="19" t="str">
        <f>IF(D56="","",(D56*C56*B56)/1000)</f>
        <v/>
      </c>
      <c r="G56" s="20" t="str">
        <f>IF(D56="","",(C56*D56*B56)*30/1000)</f>
        <v/>
      </c>
    </row>
    <row r="57" spans="1:9" s="24" customFormat="1" ht="9.9499999999999993" customHeight="1">
      <c r="A57" s="38"/>
      <c r="B57" s="39"/>
      <c r="C57" s="39"/>
      <c r="D57" s="39"/>
      <c r="E57" s="39"/>
      <c r="F57" s="22"/>
      <c r="G57" s="23"/>
    </row>
    <row r="58" spans="1:9" ht="26.1" customHeight="1">
      <c r="A58" s="31" t="s">
        <v>28</v>
      </c>
      <c r="B58" s="32">
        <v>1500</v>
      </c>
      <c r="C58" s="42"/>
      <c r="D58" s="44"/>
      <c r="E58" s="32" t="s">
        <v>52</v>
      </c>
      <c r="F58" s="19" t="str">
        <f>IF(D58="","",(D58*C58*B58)/1000)</f>
        <v/>
      </c>
      <c r="G58" s="20" t="str">
        <f>IF(D58="","",(C58*D58*B58)*30/1000)</f>
        <v/>
      </c>
    </row>
    <row r="59" spans="1:9" s="24" customFormat="1" ht="9.9499999999999993" customHeight="1">
      <c r="A59" s="38"/>
      <c r="B59" s="39"/>
      <c r="C59" s="39"/>
      <c r="D59" s="39"/>
      <c r="E59" s="40"/>
      <c r="F59" s="22"/>
      <c r="G59" s="40"/>
    </row>
    <row r="60" spans="1:9" ht="26.1" customHeight="1">
      <c r="A60" s="31" t="s">
        <v>31</v>
      </c>
      <c r="B60" s="32">
        <v>150</v>
      </c>
      <c r="C60" s="42"/>
      <c r="D60" s="44"/>
      <c r="E60" s="32" t="s">
        <v>52</v>
      </c>
      <c r="F60" s="19" t="str">
        <f>IF(D60="","",(D60*C60*B60)/1000)</f>
        <v/>
      </c>
      <c r="G60" s="20" t="str">
        <f>IF(D60="","",(C60*D60*B60)*30/1000)</f>
        <v/>
      </c>
    </row>
    <row r="61" spans="1:9" s="24" customFormat="1" ht="9.9499999999999993" customHeight="1">
      <c r="A61" s="38"/>
      <c r="B61" s="39"/>
      <c r="C61" s="39"/>
      <c r="D61" s="39"/>
      <c r="E61" s="39"/>
      <c r="F61" s="22"/>
      <c r="G61" s="40"/>
    </row>
    <row r="62" spans="1:9" ht="26.1" customHeight="1">
      <c r="A62" s="31" t="s">
        <v>32</v>
      </c>
      <c r="B62" s="32">
        <v>100</v>
      </c>
      <c r="C62" s="42"/>
      <c r="D62" s="44"/>
      <c r="E62" s="32" t="s">
        <v>52</v>
      </c>
      <c r="F62" s="19" t="str">
        <f>IF(D62="","",(D62*C62*B62)/1000)</f>
        <v/>
      </c>
      <c r="G62" s="20" t="str">
        <f>IF(D62="","",(C62*D62*B62)*30/1000)</f>
        <v/>
      </c>
    </row>
    <row r="63" spans="1:9" s="24" customFormat="1" ht="9.9499999999999993" customHeight="1">
      <c r="A63" s="38"/>
      <c r="B63" s="39"/>
      <c r="C63" s="39"/>
      <c r="D63" s="39"/>
      <c r="E63" s="39"/>
      <c r="F63" s="21"/>
      <c r="G63" s="40"/>
    </row>
    <row r="64" spans="1:9" ht="26.1" customHeight="1">
      <c r="A64" s="31" t="s">
        <v>33</v>
      </c>
      <c r="B64" s="32">
        <v>40</v>
      </c>
      <c r="C64" s="42"/>
      <c r="D64" s="44"/>
      <c r="E64" s="32" t="s">
        <v>52</v>
      </c>
      <c r="F64" s="19" t="str">
        <f>IF(D64="","",(D64*C64*B64)/1000)</f>
        <v/>
      </c>
      <c r="G64" s="20" t="str">
        <f>IF(D64="","",(C64*D64*B64)*30/1000)</f>
        <v/>
      </c>
      <c r="I64" s="51"/>
    </row>
    <row r="65" spans="1:7" ht="9.9499999999999993" customHeight="1" thickBot="1">
      <c r="A65" s="35"/>
      <c r="B65" s="35"/>
      <c r="C65" s="35"/>
      <c r="D65" s="36"/>
      <c r="E65" s="36"/>
      <c r="F65" s="36"/>
      <c r="G65" s="36"/>
    </row>
    <row r="66" spans="1:7" ht="22.5" customHeight="1">
      <c r="A66" s="3"/>
      <c r="B66" s="3"/>
      <c r="C66" s="3"/>
      <c r="D66" s="3"/>
      <c r="E66" s="3"/>
      <c r="F66" s="3"/>
      <c r="G66" s="25">
        <f>IF(G17="Yes",SUM(G19,G24,G26,G28,G33,G35,G40,G42,G46,G48,G50,G52,G54,G56,G58,G60,G62,G64),SUM(G64,G62,G60,G58,G56,G54,G52,G50,G48,G46,G42,G40,G35,G33,G28,G26,G24,G15))</f>
        <v>0</v>
      </c>
    </row>
    <row r="67" spans="1:7" ht="8.25" customHeight="1" thickBot="1">
      <c r="A67" s="34"/>
      <c r="B67" s="34"/>
      <c r="C67" s="34"/>
      <c r="D67" s="34"/>
      <c r="E67" s="34"/>
      <c r="F67" s="34"/>
    </row>
    <row r="68" spans="1:7">
      <c r="A68" s="3"/>
      <c r="B68" s="3"/>
      <c r="C68" s="3"/>
      <c r="D68" s="3"/>
      <c r="E68" s="3"/>
      <c r="F68" s="3"/>
      <c r="G68" s="73">
        <f>IF(G66="","",IF(G66&lt;=100,G66*B74,IF(AND(G66&gt;100,G66&lt;=300),(100*B74+(G66-100)*8.11),IF(AND(G66&gt;300,G66&lt;=700),(100*B74+200*B75+(G66-400)*B76),IF(G66&gt;700,(100*B74+200*B75+400*B76+((G66-700)*B77)),"Invalid Entry")))))</f>
        <v>0</v>
      </c>
    </row>
    <row r="69" spans="1:7" ht="9" customHeight="1" thickBot="1">
      <c r="A69" s="3"/>
      <c r="B69" s="3"/>
      <c r="C69" s="3"/>
      <c r="D69" s="3"/>
      <c r="E69" s="3"/>
      <c r="F69" s="3"/>
      <c r="G69" s="74">
        <f>IF(G68="","",IF(G68&lt;=100,G68*5.79,IF(AND(G68&gt;100,G68&lt;=300),(100*5.79+(G68-100)*8.11),IF(AND(G68&gt;300,G68&lt;=700),(100*5.79+200*8.11+(G68-400)*12.33),IF(G68&gt;700,(100*5.79+200*8.11+400*12.33+((G68-700)*15.07)),"Invalid Entry")))))</f>
        <v>0</v>
      </c>
    </row>
    <row r="70" spans="1:7">
      <c r="A70" s="34"/>
      <c r="B70" s="34"/>
      <c r="C70" s="34"/>
      <c r="D70" s="34"/>
      <c r="E70" s="34"/>
      <c r="F70" s="34"/>
      <c r="G70" s="35"/>
    </row>
    <row r="71" spans="1:7">
      <c r="A71" s="34"/>
      <c r="B71" s="34"/>
      <c r="C71" s="34"/>
      <c r="D71" s="34"/>
      <c r="E71" s="34"/>
      <c r="F71" s="34"/>
      <c r="G71" s="35"/>
    </row>
    <row r="72" spans="1:7">
      <c r="A72" s="34"/>
      <c r="B72" s="34"/>
      <c r="C72" s="34"/>
      <c r="D72" s="34"/>
      <c r="E72" s="34"/>
      <c r="F72" s="34"/>
      <c r="G72" s="35"/>
    </row>
    <row r="73" spans="1:7" ht="15.75" thickBot="1">
      <c r="A73" s="27" t="s">
        <v>53</v>
      </c>
      <c r="B73" s="28" t="s">
        <v>58</v>
      </c>
      <c r="C73" s="34"/>
      <c r="D73" s="34"/>
      <c r="E73" s="34"/>
      <c r="F73" s="34"/>
      <c r="G73" s="35"/>
    </row>
    <row r="74" spans="1:7">
      <c r="A74" s="29" t="s">
        <v>54</v>
      </c>
      <c r="B74" s="46">
        <v>5.79</v>
      </c>
      <c r="C74" s="34"/>
      <c r="D74" s="34"/>
      <c r="E74" s="34"/>
      <c r="F74" s="34"/>
      <c r="G74" s="35"/>
    </row>
    <row r="75" spans="1:7">
      <c r="A75" s="29" t="s">
        <v>55</v>
      </c>
      <c r="B75" s="47">
        <v>8.11</v>
      </c>
      <c r="C75" s="34"/>
      <c r="D75" s="34"/>
      <c r="E75" s="34"/>
      <c r="F75" s="34"/>
      <c r="G75" s="35"/>
    </row>
    <row r="76" spans="1:7" ht="15.75">
      <c r="A76" s="29" t="s">
        <v>56</v>
      </c>
      <c r="B76" s="47">
        <v>12.33</v>
      </c>
      <c r="C76" s="41"/>
      <c r="D76" s="41"/>
      <c r="E76" s="41"/>
      <c r="F76" s="41"/>
      <c r="G76" s="35"/>
    </row>
    <row r="77" spans="1:7" ht="16.5" thickBot="1">
      <c r="A77" s="49" t="s">
        <v>57</v>
      </c>
      <c r="B77" s="48">
        <v>15.07</v>
      </c>
      <c r="C77" s="41"/>
      <c r="D77" s="41"/>
      <c r="E77" s="41"/>
      <c r="F77" s="41"/>
      <c r="G77" s="35"/>
    </row>
    <row r="78" spans="1:7" ht="15.75">
      <c r="A78" s="4"/>
      <c r="B78" s="4"/>
      <c r="C78" s="4"/>
      <c r="D78" s="4"/>
      <c r="E78" s="4"/>
      <c r="F78" s="4"/>
    </row>
    <row r="79" spans="1:7" ht="15.75">
      <c r="A79" s="4"/>
      <c r="B79" s="4"/>
      <c r="C79" s="4"/>
      <c r="D79" s="4"/>
      <c r="E79" s="4"/>
      <c r="F79" s="4"/>
    </row>
    <row r="80" spans="1:7" ht="15.75">
      <c r="A80" s="4"/>
      <c r="B80" s="4"/>
      <c r="C80" s="4"/>
      <c r="D80" s="4"/>
      <c r="E80" s="4"/>
      <c r="F80" s="4"/>
    </row>
    <row r="81" spans="1:6" ht="15.75">
      <c r="A81" s="4"/>
      <c r="B81" s="4"/>
      <c r="C81" s="4"/>
      <c r="D81" s="4"/>
      <c r="E81" s="4"/>
      <c r="F81" s="4"/>
    </row>
    <row r="82" spans="1:6" ht="15.75">
      <c r="A82" s="4"/>
      <c r="B82" s="4"/>
      <c r="C82" s="4"/>
      <c r="D82" s="4"/>
      <c r="E82" s="4"/>
      <c r="F82" s="4"/>
    </row>
    <row r="83" spans="1:6" ht="15.75">
      <c r="A83" s="4"/>
      <c r="B83" s="4"/>
      <c r="C83" s="4"/>
      <c r="D83" s="4"/>
      <c r="E83" s="4"/>
      <c r="F83" s="4"/>
    </row>
    <row r="84" spans="1:6" ht="15.75">
      <c r="A84" s="4"/>
      <c r="B84" s="4"/>
      <c r="C84" s="4"/>
      <c r="D84" s="4"/>
      <c r="E84" s="4"/>
      <c r="F84" s="4"/>
    </row>
    <row r="85" spans="1:6" ht="15.75">
      <c r="A85" s="4"/>
      <c r="B85" s="4"/>
      <c r="C85" s="4"/>
      <c r="D85" s="4"/>
      <c r="E85" s="4"/>
      <c r="F85" s="4"/>
    </row>
    <row r="86" spans="1:6" ht="15.75">
      <c r="A86" s="4"/>
      <c r="B86" s="4"/>
      <c r="C86" s="4"/>
      <c r="D86" s="4"/>
      <c r="E86" s="4"/>
      <c r="F86" s="4"/>
    </row>
    <row r="87" spans="1:6" ht="15.75">
      <c r="A87" s="4"/>
      <c r="B87" s="4"/>
      <c r="C87" s="4"/>
      <c r="D87" s="4"/>
      <c r="E87" s="4"/>
      <c r="F87" s="4"/>
    </row>
    <row r="88" spans="1:6" ht="15.75">
      <c r="A88" s="4"/>
      <c r="B88" s="4"/>
      <c r="C88" s="4"/>
      <c r="D88" s="4"/>
      <c r="E88" s="4"/>
      <c r="F88" s="4"/>
    </row>
    <row r="89" spans="1:6" ht="15.75">
      <c r="A89" s="4"/>
      <c r="B89" s="4"/>
      <c r="C89" s="4"/>
      <c r="D89" s="4"/>
      <c r="E89" s="4"/>
      <c r="F89" s="4"/>
    </row>
    <row r="90" spans="1:6" ht="15.75">
      <c r="A90" s="4"/>
      <c r="B90" s="4"/>
      <c r="C90" s="4"/>
      <c r="D90" s="4"/>
      <c r="E90" s="4"/>
      <c r="F90" s="4"/>
    </row>
    <row r="91" spans="1:6" ht="15.75">
      <c r="A91" s="4"/>
      <c r="B91" s="4"/>
      <c r="C91" s="4"/>
      <c r="D91" s="4"/>
      <c r="E91" s="4"/>
      <c r="F91" s="4"/>
    </row>
    <row r="92" spans="1:6" ht="15.75">
      <c r="A92" s="4"/>
      <c r="B92" s="4"/>
      <c r="C92" s="4"/>
      <c r="D92" s="4"/>
      <c r="E92" s="4"/>
      <c r="F92" s="4"/>
    </row>
    <row r="93" spans="1:6" ht="15.75">
      <c r="A93" s="4"/>
      <c r="B93" s="4"/>
      <c r="C93" s="4"/>
      <c r="D93" s="4"/>
      <c r="E93" s="4"/>
      <c r="F93" s="4"/>
    </row>
    <row r="94" spans="1:6" ht="15.75">
      <c r="A94" s="4"/>
      <c r="B94" s="4"/>
      <c r="C94" s="4"/>
      <c r="D94" s="4"/>
      <c r="E94" s="4"/>
      <c r="F94" s="4"/>
    </row>
    <row r="95" spans="1:6" ht="15.75">
      <c r="A95" s="4"/>
      <c r="B95" s="4"/>
      <c r="C95" s="4"/>
      <c r="D95" s="4"/>
      <c r="E95" s="4"/>
      <c r="F95" s="4"/>
    </row>
    <row r="96" spans="1:6" ht="15.75">
      <c r="A96" s="4"/>
      <c r="B96" s="4"/>
      <c r="C96" s="4"/>
      <c r="D96" s="4"/>
      <c r="E96" s="4"/>
      <c r="F96" s="4"/>
    </row>
    <row r="97" spans="1:6" ht="15.75">
      <c r="A97" s="4"/>
      <c r="B97" s="4"/>
      <c r="C97" s="4"/>
      <c r="D97" s="4"/>
      <c r="E97" s="4"/>
      <c r="F97" s="4"/>
    </row>
    <row r="98" spans="1:6" ht="15.75">
      <c r="A98" s="4"/>
      <c r="B98" s="4"/>
      <c r="C98" s="4"/>
      <c r="D98" s="4"/>
      <c r="E98" s="4"/>
      <c r="F98" s="4"/>
    </row>
    <row r="99" spans="1:6" ht="15.75">
      <c r="A99" s="4"/>
      <c r="B99" s="4"/>
      <c r="C99" s="4"/>
      <c r="D99" s="4"/>
      <c r="E99" s="4"/>
      <c r="F99" s="4"/>
    </row>
    <row r="100" spans="1:6" ht="15.75">
      <c r="A100" s="4"/>
      <c r="B100" s="4"/>
      <c r="C100" s="4"/>
      <c r="D100" s="4"/>
      <c r="E100" s="4"/>
      <c r="F100" s="4"/>
    </row>
    <row r="101" spans="1:6" ht="15.75">
      <c r="A101" s="4"/>
      <c r="B101" s="4"/>
      <c r="C101" s="4"/>
      <c r="D101" s="4"/>
      <c r="E101" s="4"/>
      <c r="F101" s="4"/>
    </row>
    <row r="102" spans="1:6" ht="15.75">
      <c r="A102" s="4"/>
      <c r="B102" s="4"/>
      <c r="C102" s="4"/>
      <c r="D102" s="4"/>
      <c r="E102" s="4"/>
      <c r="F102" s="4"/>
    </row>
    <row r="103" spans="1:6" ht="15.75">
      <c r="A103" s="4"/>
      <c r="B103" s="4"/>
      <c r="C103" s="4"/>
      <c r="D103" s="4"/>
      <c r="E103" s="4"/>
      <c r="F103" s="4"/>
    </row>
    <row r="104" spans="1:6" ht="15.75">
      <c r="A104" s="4"/>
      <c r="B104" s="4"/>
      <c r="C104" s="4"/>
      <c r="D104" s="4"/>
      <c r="E104" s="4"/>
      <c r="F104" s="4"/>
    </row>
    <row r="105" spans="1:6" ht="15.75">
      <c r="A105" s="4"/>
      <c r="B105" s="4"/>
      <c r="C105" s="4"/>
      <c r="D105" s="4"/>
      <c r="E105" s="4"/>
      <c r="F105" s="4"/>
    </row>
    <row r="106" spans="1:6" ht="15.75">
      <c r="A106" s="4"/>
      <c r="B106" s="4"/>
      <c r="C106" s="4"/>
      <c r="D106" s="4"/>
      <c r="E106" s="4"/>
      <c r="F106" s="4"/>
    </row>
    <row r="107" spans="1:6" ht="15.75">
      <c r="A107" s="4"/>
      <c r="B107" s="4"/>
      <c r="C107" s="4"/>
      <c r="D107" s="4"/>
      <c r="E107" s="4"/>
      <c r="F107" s="4"/>
    </row>
    <row r="108" spans="1:6" ht="15.75">
      <c r="A108" s="4"/>
      <c r="B108" s="4"/>
      <c r="C108" s="4"/>
      <c r="D108" s="4"/>
      <c r="E108" s="4"/>
      <c r="F108" s="4"/>
    </row>
    <row r="109" spans="1:6" ht="15.75">
      <c r="A109" s="4"/>
      <c r="B109" s="4"/>
      <c r="C109" s="4"/>
      <c r="D109" s="4"/>
      <c r="E109" s="4"/>
      <c r="F109" s="4"/>
    </row>
    <row r="110" spans="1:6" ht="15.75">
      <c r="A110" s="4"/>
      <c r="B110" s="4"/>
      <c r="C110" s="4"/>
      <c r="D110" s="4"/>
      <c r="E110" s="4"/>
      <c r="F110" s="4"/>
    </row>
    <row r="111" spans="1:6" ht="15.75">
      <c r="A111" s="4"/>
      <c r="B111" s="4"/>
      <c r="C111" s="4"/>
      <c r="D111" s="4"/>
      <c r="E111" s="4"/>
      <c r="F111" s="4"/>
    </row>
    <row r="112" spans="1:6" ht="15.75">
      <c r="A112" s="4"/>
      <c r="B112" s="4"/>
      <c r="C112" s="4"/>
      <c r="D112" s="4"/>
      <c r="E112" s="4"/>
      <c r="F112" s="4"/>
    </row>
    <row r="113" spans="1:6" ht="15.75">
      <c r="A113" s="4"/>
      <c r="B113" s="4"/>
      <c r="C113" s="4"/>
      <c r="D113" s="4"/>
      <c r="E113" s="4"/>
      <c r="F113" s="4"/>
    </row>
    <row r="114" spans="1:6" ht="15.75">
      <c r="A114" s="4"/>
      <c r="B114" s="4"/>
      <c r="C114" s="4"/>
      <c r="D114" s="4"/>
      <c r="E114" s="4"/>
      <c r="F114" s="4"/>
    </row>
    <row r="115" spans="1:6" ht="15.75">
      <c r="A115" s="4"/>
      <c r="B115" s="4"/>
      <c r="C115" s="4"/>
      <c r="D115" s="4"/>
      <c r="E115" s="4"/>
      <c r="F115" s="4"/>
    </row>
    <row r="116" spans="1:6" ht="15.75">
      <c r="A116" s="4"/>
      <c r="B116" s="4"/>
      <c r="C116" s="4"/>
      <c r="D116" s="4"/>
      <c r="E116" s="4"/>
      <c r="F116" s="4"/>
    </row>
    <row r="117" spans="1:6" ht="15.75">
      <c r="A117" s="4"/>
      <c r="B117" s="4"/>
      <c r="C117" s="4"/>
      <c r="D117" s="4"/>
      <c r="E117" s="4"/>
      <c r="F117" s="4"/>
    </row>
    <row r="118" spans="1:6" ht="15.75">
      <c r="A118" s="4"/>
      <c r="B118" s="4"/>
      <c r="C118" s="4"/>
      <c r="D118" s="4"/>
      <c r="E118" s="4"/>
      <c r="F118" s="4"/>
    </row>
    <row r="119" spans="1:6" ht="15.75">
      <c r="A119" s="4"/>
      <c r="B119" s="4"/>
      <c r="C119" s="4"/>
      <c r="D119" s="4"/>
      <c r="E119" s="4"/>
      <c r="F119" s="4"/>
    </row>
    <row r="120" spans="1:6" ht="15.75">
      <c r="A120" s="4"/>
      <c r="B120" s="4"/>
      <c r="C120" s="4"/>
      <c r="D120" s="4"/>
      <c r="E120" s="4"/>
      <c r="F120" s="4"/>
    </row>
    <row r="121" spans="1:6" ht="15.75">
      <c r="A121" s="4"/>
      <c r="B121" s="4"/>
      <c r="C121" s="4"/>
      <c r="D121" s="4"/>
      <c r="E121" s="4"/>
      <c r="F121" s="4"/>
    </row>
    <row r="122" spans="1:6" ht="15.75">
      <c r="A122" s="4"/>
      <c r="B122" s="4"/>
      <c r="C122" s="4"/>
      <c r="D122" s="4"/>
      <c r="E122" s="4"/>
      <c r="F122" s="4"/>
    </row>
    <row r="123" spans="1:6" ht="15.75">
      <c r="A123" s="4"/>
      <c r="B123" s="4"/>
      <c r="C123" s="4"/>
      <c r="D123" s="4"/>
      <c r="E123" s="4"/>
      <c r="F123" s="4"/>
    </row>
    <row r="124" spans="1:6" ht="15.75">
      <c r="A124" s="4"/>
      <c r="B124" s="4"/>
      <c r="C124" s="4"/>
      <c r="D124" s="4"/>
      <c r="E124" s="4"/>
      <c r="F124" s="4"/>
    </row>
    <row r="125" spans="1:6" ht="15.75">
      <c r="A125" s="4"/>
      <c r="B125" s="4"/>
      <c r="C125" s="4"/>
      <c r="D125" s="4"/>
      <c r="E125" s="4"/>
      <c r="F125" s="4"/>
    </row>
    <row r="126" spans="1:6" ht="15.75">
      <c r="A126" s="4"/>
      <c r="B126" s="4"/>
      <c r="C126" s="4"/>
      <c r="D126" s="4"/>
      <c r="E126" s="4"/>
      <c r="F126" s="4"/>
    </row>
    <row r="127" spans="1:6" ht="15.75">
      <c r="A127" s="4"/>
      <c r="B127" s="4"/>
      <c r="C127" s="4"/>
      <c r="D127" s="4"/>
      <c r="E127" s="4"/>
      <c r="F127" s="4"/>
    </row>
    <row r="128" spans="1:6" ht="15.75">
      <c r="A128" s="4"/>
      <c r="B128" s="4"/>
      <c r="C128" s="4"/>
      <c r="D128" s="4"/>
      <c r="E128" s="4"/>
      <c r="F128" s="4"/>
    </row>
    <row r="129" spans="1:6" ht="15.75">
      <c r="A129" s="4"/>
      <c r="B129" s="4"/>
      <c r="C129" s="4"/>
      <c r="D129" s="4"/>
      <c r="E129" s="4"/>
      <c r="F129" s="4"/>
    </row>
    <row r="130" spans="1:6" ht="15.75">
      <c r="A130" s="4"/>
      <c r="B130" s="4"/>
      <c r="C130" s="4"/>
      <c r="D130" s="4"/>
      <c r="E130" s="4"/>
      <c r="F130" s="4"/>
    </row>
    <row r="131" spans="1:6" ht="15.75">
      <c r="A131" s="4"/>
      <c r="B131" s="4"/>
      <c r="C131" s="4"/>
      <c r="D131" s="4"/>
      <c r="E131" s="4"/>
      <c r="F131" s="4"/>
    </row>
    <row r="132" spans="1:6" ht="15.75">
      <c r="A132" s="4"/>
      <c r="B132" s="4"/>
      <c r="C132" s="4"/>
      <c r="D132" s="4"/>
      <c r="E132" s="4"/>
      <c r="F132" s="4"/>
    </row>
    <row r="133" spans="1:6" ht="15.75">
      <c r="A133" s="4"/>
      <c r="B133" s="4"/>
      <c r="C133" s="4"/>
      <c r="D133" s="4"/>
      <c r="E133" s="4"/>
      <c r="F133" s="4"/>
    </row>
    <row r="134" spans="1:6" ht="15.75">
      <c r="A134" s="4"/>
      <c r="B134" s="4"/>
      <c r="C134" s="4"/>
      <c r="D134" s="4"/>
      <c r="E134" s="4"/>
      <c r="F134" s="4"/>
    </row>
    <row r="135" spans="1:6" ht="15.75">
      <c r="A135" s="4"/>
      <c r="B135" s="4"/>
      <c r="C135" s="4"/>
      <c r="D135" s="4"/>
      <c r="E135" s="4"/>
      <c r="F135" s="4"/>
    </row>
    <row r="136" spans="1:6" ht="15.75">
      <c r="A136" s="4"/>
      <c r="B136" s="4"/>
      <c r="C136" s="4"/>
      <c r="D136" s="4"/>
      <c r="E136" s="4"/>
      <c r="F136" s="4"/>
    </row>
    <row r="137" spans="1:6" ht="15.75">
      <c r="A137" s="4"/>
      <c r="B137" s="4"/>
      <c r="C137" s="4"/>
      <c r="D137" s="4"/>
      <c r="E137" s="4"/>
      <c r="F137" s="4"/>
    </row>
    <row r="138" spans="1:6" ht="15.75">
      <c r="A138" s="4"/>
      <c r="B138" s="4"/>
      <c r="C138" s="4"/>
      <c r="D138" s="4"/>
      <c r="E138" s="4"/>
      <c r="F138" s="4"/>
    </row>
    <row r="139" spans="1:6" ht="15.75">
      <c r="A139" s="4"/>
      <c r="B139" s="4"/>
      <c r="C139" s="4"/>
      <c r="D139" s="4"/>
      <c r="E139" s="4"/>
      <c r="F139" s="4"/>
    </row>
    <row r="140" spans="1:6" ht="15.75">
      <c r="A140" s="4"/>
      <c r="B140" s="4"/>
      <c r="C140" s="4"/>
      <c r="D140" s="4"/>
      <c r="E140" s="4"/>
      <c r="F140" s="4"/>
    </row>
    <row r="141" spans="1:6" ht="15.75">
      <c r="A141" s="4"/>
      <c r="B141" s="4"/>
      <c r="C141" s="4"/>
      <c r="D141" s="4"/>
      <c r="E141" s="4"/>
      <c r="F141" s="4"/>
    </row>
    <row r="142" spans="1:6" ht="15.75">
      <c r="A142" s="4"/>
      <c r="B142" s="4"/>
      <c r="C142" s="4"/>
      <c r="D142" s="4"/>
      <c r="E142" s="4"/>
      <c r="F142" s="4"/>
    </row>
    <row r="143" spans="1:6" ht="15.75">
      <c r="A143" s="4"/>
      <c r="B143" s="4"/>
      <c r="C143" s="4"/>
      <c r="D143" s="4"/>
      <c r="E143" s="4"/>
      <c r="F143" s="4"/>
    </row>
    <row r="144" spans="1:6" ht="15.75">
      <c r="A144" s="4"/>
      <c r="B144" s="4"/>
      <c r="C144" s="4"/>
      <c r="D144" s="4"/>
      <c r="E144" s="4"/>
      <c r="F144" s="4"/>
    </row>
  </sheetData>
  <mergeCells count="1">
    <mergeCell ref="G68:G69"/>
  </mergeCells>
  <dataValidations disablePrompts="1" count="15">
    <dataValidation type="list" allowBlank="1" showInputMessage="1" showErrorMessage="1" sqref="B28">
      <formula1>DCI</formula1>
    </dataValidation>
    <dataValidation type="list" allowBlank="1" showInputMessage="1" showErrorMessage="1" sqref="C7:C8">
      <formula1>Incand</formula1>
    </dataValidation>
    <dataValidation type="list" allowBlank="1" showInputMessage="1" showErrorMessage="1" sqref="C9:C10">
      <formula1>Tube</formula1>
    </dataValidation>
    <dataValidation type="list" allowBlank="1" showInputMessage="1" showErrorMessage="1" sqref="C11:C12">
      <formula1>Compact</formula1>
    </dataValidation>
    <dataValidation type="list" allowBlank="1" showInputMessage="1" showErrorMessage="1" sqref="C13">
      <formula1>NEWLED</formula1>
    </dataValidation>
    <dataValidation type="list" allowBlank="1" showInputMessage="1" showErrorMessage="1" sqref="B13">
      <formula1>Type</formula1>
    </dataValidation>
    <dataValidation type="list" allowBlank="1" showInputMessage="1" showErrorMessage="1" sqref="B24">
      <formula1>Win</formula1>
    </dataValidation>
    <dataValidation type="list" allowBlank="1" showInputMessage="1" showErrorMessage="1" sqref="B26">
      <formula1>Split</formula1>
    </dataValidation>
    <dataValidation type="list" allowBlank="1" showInputMessage="1" showErrorMessage="1" sqref="D61 E8 E10 E12 D63 D51 D53 D55 D57 D59 D49 D47">
      <formula1>Consumption</formula1>
    </dataValidation>
    <dataValidation type="list" allowBlank="1" showInputMessage="1" showErrorMessage="1" sqref="B33">
      <formula1>CFR</formula1>
    </dataValidation>
    <dataValidation type="list" allowBlank="1" showInputMessage="1" showErrorMessage="1" sqref="B35">
      <formula1>EER</formula1>
    </dataValidation>
    <dataValidation type="list" allowBlank="1" showInputMessage="1" showErrorMessage="1" sqref="B40">
      <formula1>CCF</formula1>
    </dataValidation>
    <dataValidation type="whole" allowBlank="1" showInputMessage="1" showErrorMessage="1" sqref="D9 D11 D7 D24 D26 D28 D33 D35 C40 C42 C46:C64">
      <formula1>0</formula1>
      <formula2>999</formula2>
    </dataValidation>
    <dataValidation type="list" allowBlank="1" showInputMessage="1" showErrorMessage="1" sqref="E7 D64 D62 D60 D58 D56 D54 D52 D50 D48 D46 D42 D40 E35 E33 E28 E26 E24 E13 E11 E9">
      <formula1>Cons</formula1>
    </dataValidation>
    <dataValidation type="list" allowBlank="1" showInputMessage="1" showErrorMessage="1" sqref="G17">
      <formula1>Options</formula1>
    </dataValidation>
  </dataValidations>
  <pageMargins left="0.7" right="0.7" top="0.75" bottom="0.75" header="0.3" footer="0.3"/>
  <pageSetup paperSize="9" scale="72" orientation="landscape" r:id="rId1"/>
  <rowBreaks count="1" manualBreakCount="1">
    <brk id="36" max="6" man="1"/>
  </rowBreaks>
  <colBreaks count="1" manualBreakCount="1">
    <brk id="7" max="1048575" man="1"/>
  </colBreaks>
  <drawing r:id="rId2"/>
</worksheet>
</file>

<file path=xl/worksheets/sheet2.xml><?xml version="1.0" encoding="utf-8"?>
<worksheet xmlns="http://schemas.openxmlformats.org/spreadsheetml/2006/main" xmlns:r="http://schemas.openxmlformats.org/officeDocument/2006/relationships">
  <dimension ref="A3:J146"/>
  <sheetViews>
    <sheetView zoomScale="90" zoomScaleNormal="90" workbookViewId="0">
      <selection activeCell="G142" sqref="G142"/>
    </sheetView>
  </sheetViews>
  <sheetFormatPr defaultRowHeight="15"/>
  <cols>
    <col min="1" max="1" width="24.28515625" customWidth="1"/>
    <col min="2" max="2" width="19.28515625" customWidth="1"/>
    <col min="3" max="3" width="18.7109375" customWidth="1"/>
    <col min="4" max="4" width="20.7109375" customWidth="1"/>
    <col min="5" max="5" width="21.42578125" customWidth="1"/>
    <col min="6" max="6" width="20.5703125" customWidth="1"/>
    <col min="7" max="7" width="20.7109375" customWidth="1"/>
    <col min="9" max="9" width="27.5703125" customWidth="1"/>
    <col min="10" max="10" width="15.42578125" customWidth="1"/>
  </cols>
  <sheetData>
    <row r="3" spans="1:10" ht="21" customHeight="1">
      <c r="I3" s="68" t="s">
        <v>53</v>
      </c>
      <c r="J3" s="69" t="s">
        <v>58</v>
      </c>
    </row>
    <row r="4" spans="1:10" ht="21" customHeight="1">
      <c r="I4" s="70" t="s">
        <v>62</v>
      </c>
      <c r="J4" s="64">
        <v>8.2200000000000006</v>
      </c>
    </row>
    <row r="5" spans="1:10" ht="18.75" customHeight="1">
      <c r="I5" s="71" t="s">
        <v>63</v>
      </c>
      <c r="J5" s="65">
        <v>13.99</v>
      </c>
    </row>
    <row r="6" spans="1:10" ht="21" customHeight="1">
      <c r="A6" s="10" t="s">
        <v>0</v>
      </c>
      <c r="B6" s="10" t="s">
        <v>1</v>
      </c>
      <c r="C6" s="10" t="s">
        <v>2</v>
      </c>
      <c r="D6" s="10" t="s">
        <v>3</v>
      </c>
      <c r="E6" s="10" t="s">
        <v>4</v>
      </c>
      <c r="F6" s="11" t="s">
        <v>7</v>
      </c>
      <c r="G6" s="11" t="s">
        <v>7</v>
      </c>
    </row>
    <row r="7" spans="1:10" ht="12" customHeight="1">
      <c r="A7" s="1"/>
      <c r="B7" s="1"/>
      <c r="C7" s="12" t="s">
        <v>5</v>
      </c>
      <c r="D7" s="12"/>
      <c r="E7" s="12" t="s">
        <v>6</v>
      </c>
      <c r="F7" s="13" t="s">
        <v>8</v>
      </c>
      <c r="G7" s="13" t="s">
        <v>51</v>
      </c>
    </row>
    <row r="8" spans="1:10" ht="24" customHeight="1">
      <c r="A8" s="31" t="s">
        <v>9</v>
      </c>
      <c r="B8" s="31" t="s">
        <v>10</v>
      </c>
      <c r="C8" s="32">
        <v>200</v>
      </c>
      <c r="D8" s="42"/>
      <c r="E8" s="44"/>
      <c r="F8" s="43" t="str">
        <f t="shared" ref="F8" si="0">IF(E8="","",(E8*D8*C8)/1000)</f>
        <v/>
      </c>
      <c r="G8" s="18" t="str">
        <f t="shared" ref="G8" si="1">IF(E8="","",(E8*D8*C8)*30/1000)</f>
        <v/>
      </c>
      <c r="H8" s="8"/>
    </row>
    <row r="9" spans="1:10" ht="6" customHeight="1">
      <c r="A9" s="31"/>
      <c r="B9" s="31"/>
      <c r="C9" s="32"/>
      <c r="D9" s="32"/>
      <c r="E9" s="32"/>
      <c r="F9" s="57"/>
      <c r="G9" s="58"/>
      <c r="H9" s="8"/>
    </row>
    <row r="10" spans="1:10" ht="23.25" customHeight="1">
      <c r="A10" s="31" t="s">
        <v>11</v>
      </c>
      <c r="B10" s="31" t="s">
        <v>12</v>
      </c>
      <c r="C10" s="32">
        <v>40</v>
      </c>
      <c r="D10" s="42"/>
      <c r="E10" s="44"/>
      <c r="F10" s="43" t="str">
        <f>IF(E10="","",(E10*D10*C10)/1000)</f>
        <v/>
      </c>
      <c r="G10" s="18" t="str">
        <f>IF(E10="","",(E10*D10*C10)*30/1000)</f>
        <v/>
      </c>
      <c r="H10" s="8"/>
    </row>
    <row r="11" spans="1:10" ht="9" customHeight="1">
      <c r="A11" s="31"/>
      <c r="B11" s="31"/>
      <c r="C11" s="32"/>
      <c r="D11" s="32"/>
      <c r="E11" s="32"/>
      <c r="F11" s="32"/>
      <c r="G11" s="32"/>
      <c r="H11" s="8"/>
    </row>
    <row r="12" spans="1:10" ht="27" customHeight="1">
      <c r="A12" s="33" t="s">
        <v>13</v>
      </c>
      <c r="B12" s="31" t="s">
        <v>10</v>
      </c>
      <c r="C12" s="32">
        <v>14</v>
      </c>
      <c r="D12" s="42"/>
      <c r="E12" s="44"/>
      <c r="F12" s="43" t="str">
        <f>IF(E12="","",(E12*D12*C12)/1000)</f>
        <v/>
      </c>
      <c r="G12" s="18" t="str">
        <f>IF(E12="","",(E12*D12*C12)*30/1000)</f>
        <v/>
      </c>
      <c r="H12" s="8"/>
    </row>
    <row r="13" spans="1:10" ht="7.5" customHeight="1">
      <c r="A13" s="33"/>
      <c r="B13" s="31"/>
      <c r="C13" s="32"/>
      <c r="D13" s="32"/>
      <c r="E13" s="32"/>
      <c r="F13" s="32"/>
      <c r="G13" s="32"/>
      <c r="H13" s="8"/>
    </row>
    <row r="14" spans="1:10" ht="24.75" customHeight="1">
      <c r="A14" s="31" t="s">
        <v>14</v>
      </c>
      <c r="B14" s="31" t="s">
        <v>10</v>
      </c>
      <c r="C14" s="32">
        <v>8</v>
      </c>
      <c r="D14" s="42"/>
      <c r="E14" s="44"/>
      <c r="F14" s="43" t="str">
        <f>IF(E14="","",(E14*D14*C14)/1000)</f>
        <v/>
      </c>
      <c r="G14" s="18" t="str">
        <f>IF(E14="","",(E14*D14*C14)*30/1000)</f>
        <v/>
      </c>
      <c r="H14" s="8"/>
    </row>
    <row r="15" spans="1:10" ht="8.25" customHeight="1" thickBot="1">
      <c r="A15" s="34"/>
      <c r="B15" s="34"/>
      <c r="C15" s="34"/>
      <c r="D15" s="34"/>
      <c r="E15" s="34"/>
      <c r="F15" s="34"/>
      <c r="G15" s="35"/>
    </row>
    <row r="16" spans="1:10" ht="15.75" thickBot="1">
      <c r="A16" s="26"/>
      <c r="B16" s="26"/>
      <c r="C16" s="26"/>
      <c r="D16" s="26"/>
      <c r="E16" s="26"/>
      <c r="F16" s="26"/>
      <c r="G16" s="30">
        <f>SUM(G8:G14)</f>
        <v>0</v>
      </c>
    </row>
    <row r="17" spans="1:8" ht="6.75" customHeight="1" thickBot="1">
      <c r="A17" s="3"/>
      <c r="B17" s="3"/>
      <c r="C17" s="3"/>
      <c r="D17" s="3"/>
      <c r="E17" s="3"/>
      <c r="F17" s="3"/>
    </row>
    <row r="18" spans="1:8" ht="15.75" thickBot="1">
      <c r="A18" s="3"/>
      <c r="B18" s="3"/>
      <c r="C18" s="3"/>
      <c r="D18" s="3"/>
      <c r="E18" s="3"/>
      <c r="F18" s="3"/>
      <c r="G18" s="50" t="s">
        <v>61</v>
      </c>
    </row>
    <row r="19" spans="1:8" ht="6.75" customHeight="1" thickBot="1">
      <c r="A19" s="3"/>
      <c r="B19" s="3"/>
      <c r="C19" s="3"/>
      <c r="D19" s="3"/>
      <c r="E19" s="3"/>
      <c r="F19" s="3"/>
    </row>
    <row r="20" spans="1:8" ht="15.75" thickBot="1">
      <c r="A20" s="3"/>
      <c r="B20" s="3"/>
      <c r="C20" s="3"/>
      <c r="D20" s="3"/>
      <c r="E20" s="3"/>
      <c r="F20" s="26"/>
      <c r="G20" s="30" t="str">
        <f>IF(G18="Yes",G16*0.9,"Not Applicable")</f>
        <v>Not Applicable</v>
      </c>
    </row>
    <row r="21" spans="1:8" ht="7.5" customHeight="1">
      <c r="A21" s="3"/>
      <c r="B21" s="3"/>
      <c r="C21" s="3"/>
      <c r="D21" s="3"/>
      <c r="E21" s="3"/>
      <c r="F21" s="3"/>
    </row>
    <row r="22" spans="1:8" ht="21.75" customHeight="1">
      <c r="A22" s="3"/>
      <c r="B22" s="3"/>
      <c r="C22" s="3"/>
      <c r="D22" s="3"/>
      <c r="E22" s="3"/>
      <c r="F22" s="3"/>
    </row>
    <row r="23" spans="1:8" ht="27" customHeight="1">
      <c r="A23" s="10" t="s">
        <v>0</v>
      </c>
      <c r="B23" s="10" t="s">
        <v>19</v>
      </c>
      <c r="C23" s="10" t="s">
        <v>2</v>
      </c>
      <c r="D23" s="10" t="s">
        <v>3</v>
      </c>
      <c r="E23" s="10" t="s">
        <v>4</v>
      </c>
      <c r="F23" s="11" t="s">
        <v>7</v>
      </c>
      <c r="G23" s="11" t="s">
        <v>7</v>
      </c>
      <c r="H23" s="15"/>
    </row>
    <row r="24" spans="1:8" ht="13.5" customHeight="1">
      <c r="A24" s="1"/>
      <c r="B24" s="12" t="s">
        <v>20</v>
      </c>
      <c r="C24" s="12" t="s">
        <v>5</v>
      </c>
      <c r="D24" s="12"/>
      <c r="E24" s="12" t="s">
        <v>6</v>
      </c>
      <c r="F24" s="13" t="s">
        <v>8</v>
      </c>
      <c r="G24" s="13" t="s">
        <v>51</v>
      </c>
    </row>
    <row r="25" spans="1:8" ht="24.75" customHeight="1">
      <c r="A25" s="31" t="s">
        <v>16</v>
      </c>
      <c r="B25" s="32">
        <v>2</v>
      </c>
      <c r="C25" s="17">
        <f>IF(B25="","",IF(B25=2,4300,3300))</f>
        <v>4300</v>
      </c>
      <c r="D25" s="42"/>
      <c r="E25" s="44"/>
      <c r="F25" s="43" t="str">
        <f>IF(E25="","",(E25*D25*C25)/1000)</f>
        <v/>
      </c>
      <c r="G25" s="18" t="str">
        <f>IF(E25="","",(E25*D25*C25)*30/1000)</f>
        <v/>
      </c>
      <c r="H25" s="3"/>
    </row>
    <row r="26" spans="1:8" ht="9" customHeight="1">
      <c r="A26" s="31"/>
      <c r="B26" s="32"/>
      <c r="C26" s="9"/>
      <c r="D26" s="32"/>
      <c r="E26" s="32"/>
      <c r="F26" s="32"/>
      <c r="G26" s="36"/>
      <c r="H26" s="3"/>
    </row>
    <row r="27" spans="1:8" ht="25.5" customHeight="1">
      <c r="A27" s="31" t="s">
        <v>17</v>
      </c>
      <c r="B27" s="32">
        <v>2</v>
      </c>
      <c r="C27" s="17">
        <f>IF(B27="","",IF(B27=1,1400,IF(B27=1.5,2100,2800)))</f>
        <v>2800</v>
      </c>
      <c r="D27" s="42"/>
      <c r="E27" s="44"/>
      <c r="F27" s="45" t="str">
        <f>IF(E27="","",(E27*D27*C27)/1000)</f>
        <v/>
      </c>
      <c r="G27" s="20" t="str">
        <f>IF(E27="","",(E27*D27*C27)*30/1000)</f>
        <v/>
      </c>
      <c r="H27" s="3"/>
    </row>
    <row r="28" spans="1:8" ht="8.25" customHeight="1">
      <c r="A28" s="31"/>
      <c r="B28" s="32"/>
      <c r="C28" s="9"/>
      <c r="D28" s="32"/>
      <c r="E28" s="32"/>
      <c r="F28" s="32"/>
      <c r="G28" s="36"/>
      <c r="H28" s="3"/>
    </row>
    <row r="29" spans="1:8" ht="26.25" customHeight="1">
      <c r="A29" s="31" t="s">
        <v>18</v>
      </c>
      <c r="B29" s="32">
        <v>2</v>
      </c>
      <c r="C29" s="17">
        <f>IF(B29="","",IF(B29=1,975,IF(B29=1.5,1400,1950)))</f>
        <v>1950</v>
      </c>
      <c r="D29" s="42"/>
      <c r="E29" s="44"/>
      <c r="F29" s="45" t="str">
        <f>IF(D29="","",(E29*D29*C29)/1000)</f>
        <v/>
      </c>
      <c r="G29" s="20" t="str">
        <f>IF(D29="","",(E29*D29*C29)*30/1000)</f>
        <v/>
      </c>
      <c r="H29" s="3"/>
    </row>
    <row r="30" spans="1:8" ht="8.25" customHeight="1">
      <c r="A30" s="34"/>
      <c r="B30" s="34"/>
      <c r="C30" s="3"/>
      <c r="D30" s="32"/>
      <c r="E30" s="32"/>
      <c r="F30" s="32"/>
      <c r="G30" s="36"/>
      <c r="H30" s="3"/>
    </row>
    <row r="31" spans="1:8" ht="22.5" customHeight="1">
      <c r="A31" s="3"/>
      <c r="B31" s="3"/>
      <c r="C31" s="3"/>
      <c r="D31" s="3"/>
      <c r="E31" s="3"/>
      <c r="F31" s="3"/>
    </row>
    <row r="32" spans="1:8" ht="27" customHeight="1">
      <c r="A32" s="10" t="s">
        <v>0</v>
      </c>
      <c r="B32" s="10" t="s">
        <v>19</v>
      </c>
      <c r="C32" s="10" t="s">
        <v>2</v>
      </c>
      <c r="D32" s="10" t="s">
        <v>3</v>
      </c>
      <c r="E32" s="10" t="s">
        <v>4</v>
      </c>
      <c r="F32" s="11" t="s">
        <v>7</v>
      </c>
      <c r="G32" s="11" t="s">
        <v>7</v>
      </c>
      <c r="H32" s="15"/>
    </row>
    <row r="33" spans="1:8" ht="13.5" customHeight="1">
      <c r="A33" s="12"/>
      <c r="B33" s="12" t="s">
        <v>22</v>
      </c>
      <c r="C33" s="12" t="s">
        <v>5</v>
      </c>
      <c r="D33" s="12"/>
      <c r="E33" s="12" t="s">
        <v>6</v>
      </c>
      <c r="F33" s="13" t="s">
        <v>8</v>
      </c>
      <c r="G33" s="13" t="s">
        <v>51</v>
      </c>
      <c r="H33" s="16"/>
    </row>
    <row r="34" spans="1:8" ht="28.5" customHeight="1">
      <c r="A34" s="31" t="s">
        <v>21</v>
      </c>
      <c r="B34" s="32">
        <v>10</v>
      </c>
      <c r="C34" s="17">
        <f>IF(B34="","",IF(B34=10,1200,2500))</f>
        <v>1200</v>
      </c>
      <c r="D34" s="42"/>
      <c r="E34" s="44"/>
      <c r="F34" s="45" t="str">
        <f>IF(E34="","",(E34*D34*C34)/1000)</f>
        <v/>
      </c>
      <c r="G34" s="20" t="str">
        <f>IF(E34="","",(E34*D34*C34)*30/1000)</f>
        <v/>
      </c>
      <c r="H34" s="6"/>
    </row>
    <row r="35" spans="1:8" ht="10.5" customHeight="1">
      <c r="A35" s="31"/>
      <c r="B35" s="32"/>
      <c r="C35" s="6"/>
      <c r="D35" s="32"/>
      <c r="E35" s="32"/>
      <c r="F35" s="32"/>
      <c r="G35" s="36"/>
      <c r="H35" s="6"/>
    </row>
    <row r="36" spans="1:8" ht="27" customHeight="1">
      <c r="A36" s="31" t="s">
        <v>23</v>
      </c>
      <c r="B36" s="32">
        <v>10</v>
      </c>
      <c r="C36" s="17">
        <f>IF(B36="","",IF(B36=10,270,475))</f>
        <v>270</v>
      </c>
      <c r="D36" s="42"/>
      <c r="E36" s="44"/>
      <c r="F36" s="45" t="str">
        <f>IF(E36="","",(E36*D36*C36)/1000)</f>
        <v/>
      </c>
      <c r="G36" s="20" t="str">
        <f>IF(E36="","",(E36*D36*C36)*30/1000)</f>
        <v/>
      </c>
      <c r="H36" s="6"/>
    </row>
    <row r="37" spans="1:8" ht="9" customHeight="1">
      <c r="A37" s="37"/>
      <c r="B37" s="35"/>
      <c r="D37" s="32"/>
      <c r="E37" s="32"/>
      <c r="F37" s="32"/>
      <c r="G37" s="36"/>
      <c r="H37" s="6"/>
    </row>
    <row r="38" spans="1:8" ht="20.25" customHeight="1">
      <c r="A38" s="3"/>
      <c r="B38" s="3"/>
      <c r="C38" s="3"/>
      <c r="D38" s="3"/>
      <c r="E38" s="3"/>
      <c r="F38" s="3"/>
    </row>
    <row r="39" spans="1:8" ht="30" customHeight="1">
      <c r="A39" s="10" t="s">
        <v>0</v>
      </c>
      <c r="B39" s="10" t="s">
        <v>2</v>
      </c>
      <c r="C39" s="10" t="s">
        <v>3</v>
      </c>
      <c r="D39" s="10" t="s">
        <v>4</v>
      </c>
      <c r="E39" s="14"/>
      <c r="F39" s="11" t="s">
        <v>7</v>
      </c>
      <c r="G39" s="11" t="s">
        <v>7</v>
      </c>
      <c r="H39" s="15"/>
    </row>
    <row r="40" spans="1:8" ht="15.75" customHeight="1">
      <c r="A40" s="12"/>
      <c r="B40" s="12" t="s">
        <v>5</v>
      </c>
      <c r="C40" s="12"/>
      <c r="D40" s="12" t="s">
        <v>6</v>
      </c>
      <c r="E40" s="13"/>
      <c r="F40" s="13" t="s">
        <v>8</v>
      </c>
      <c r="G40" s="13" t="s">
        <v>51</v>
      </c>
      <c r="H40" s="16"/>
    </row>
    <row r="41" spans="1:8" ht="23.25" customHeight="1">
      <c r="A41" s="31" t="s">
        <v>24</v>
      </c>
      <c r="B41" s="32">
        <v>120</v>
      </c>
      <c r="C41" s="42"/>
      <c r="D41" s="44"/>
      <c r="E41" s="32" t="s">
        <v>52</v>
      </c>
      <c r="F41" s="19" t="str">
        <f>IF(D41="","",(D41*C41*B41)/1000)</f>
        <v/>
      </c>
      <c r="G41" s="20" t="str">
        <f>IF(D41="","",(C41*D41*B41)*30/1000)</f>
        <v/>
      </c>
    </row>
    <row r="42" spans="1:8" ht="8.25" customHeight="1">
      <c r="A42" s="31"/>
      <c r="B42" s="32"/>
      <c r="C42" s="32"/>
      <c r="D42" s="32"/>
      <c r="E42" s="32"/>
      <c r="F42" s="32"/>
      <c r="G42" s="32"/>
    </row>
    <row r="43" spans="1:8" ht="25.5" customHeight="1">
      <c r="A43" s="31" t="s">
        <v>25</v>
      </c>
      <c r="B43" s="32">
        <v>22</v>
      </c>
      <c r="C43" s="42"/>
      <c r="D43" s="44"/>
      <c r="E43" s="32" t="s">
        <v>52</v>
      </c>
      <c r="F43" s="19" t="str">
        <f>IF(D43="","",(D43*C43*B43)/1000)</f>
        <v/>
      </c>
      <c r="G43" s="20" t="str">
        <f>IF(D43="","",(C43*D43*B43)*30/1000)</f>
        <v/>
      </c>
    </row>
    <row r="44" spans="1:8" ht="19.5" customHeight="1">
      <c r="A44" s="3"/>
      <c r="B44" s="3"/>
      <c r="C44" s="3"/>
      <c r="D44" s="3"/>
      <c r="E44" s="3"/>
      <c r="F44" s="3"/>
      <c r="G44" s="3"/>
    </row>
    <row r="45" spans="1:8" ht="26.25" customHeight="1">
      <c r="A45" s="1" t="s">
        <v>0</v>
      </c>
      <c r="B45" s="1" t="s">
        <v>2</v>
      </c>
      <c r="C45" s="1" t="s">
        <v>3</v>
      </c>
      <c r="D45" s="1" t="s">
        <v>4</v>
      </c>
      <c r="E45" s="5"/>
      <c r="F45" s="11" t="s">
        <v>7</v>
      </c>
      <c r="G45" s="2" t="s">
        <v>7</v>
      </c>
    </row>
    <row r="46" spans="1:8" ht="15" customHeight="1">
      <c r="A46" s="12"/>
      <c r="B46" s="12" t="s">
        <v>5</v>
      </c>
      <c r="C46" s="12"/>
      <c r="D46" s="12" t="s">
        <v>6</v>
      </c>
      <c r="E46" s="13"/>
      <c r="F46" s="13" t="s">
        <v>8</v>
      </c>
      <c r="G46" s="13" t="s">
        <v>51</v>
      </c>
      <c r="H46" s="16"/>
    </row>
    <row r="47" spans="1:8" ht="19.5" customHeight="1">
      <c r="A47" s="31" t="s">
        <v>26</v>
      </c>
      <c r="B47" s="32">
        <v>800</v>
      </c>
      <c r="C47" s="42"/>
      <c r="D47" s="44"/>
      <c r="E47" s="32" t="s">
        <v>52</v>
      </c>
      <c r="F47" s="19" t="str">
        <f t="shared" ref="F47:F65" si="2">IF(D47="","",(D47*C47*B47)/1000)</f>
        <v/>
      </c>
      <c r="G47" s="20" t="str">
        <f>IF(D47="","",(C47*D47*B47)*30/1000)</f>
        <v/>
      </c>
    </row>
    <row r="48" spans="1:8" ht="8.25" customHeight="1">
      <c r="A48" s="38"/>
      <c r="B48" s="39"/>
      <c r="C48" s="39"/>
      <c r="D48" s="39"/>
      <c r="E48" s="39"/>
      <c r="F48" s="22"/>
      <c r="G48" s="23"/>
      <c r="H48" s="24"/>
    </row>
    <row r="49" spans="1:8" ht="18.75" customHeight="1">
      <c r="A49" s="31" t="s">
        <v>27</v>
      </c>
      <c r="B49" s="32">
        <v>750</v>
      </c>
      <c r="C49" s="42"/>
      <c r="D49" s="44"/>
      <c r="E49" s="32" t="s">
        <v>52</v>
      </c>
      <c r="F49" s="19" t="str">
        <f t="shared" si="2"/>
        <v/>
      </c>
      <c r="G49" s="20" t="str">
        <f>IF(D49="","",(C49*D49*B49)*30/1000)</f>
        <v/>
      </c>
    </row>
    <row r="50" spans="1:8" ht="5.25" customHeight="1">
      <c r="A50" s="38"/>
      <c r="B50" s="39"/>
      <c r="C50" s="39"/>
      <c r="D50" s="39"/>
      <c r="E50" s="39"/>
      <c r="F50" s="22"/>
      <c r="G50" s="23"/>
      <c r="H50" s="24"/>
    </row>
    <row r="51" spans="1:8" ht="19.5" customHeight="1">
      <c r="A51" s="31" t="s">
        <v>34</v>
      </c>
      <c r="B51" s="32">
        <v>1100</v>
      </c>
      <c r="C51" s="42"/>
      <c r="D51" s="44"/>
      <c r="E51" s="32" t="s">
        <v>52</v>
      </c>
      <c r="F51" s="19" t="str">
        <f t="shared" si="2"/>
        <v/>
      </c>
      <c r="G51" s="20" t="str">
        <f>IF(D51="","",(C51*D51*B51)*30/1000)</f>
        <v/>
      </c>
    </row>
    <row r="52" spans="1:8" ht="6" customHeight="1">
      <c r="A52" s="38"/>
      <c r="B52" s="39"/>
      <c r="C52" s="39"/>
      <c r="D52" s="39"/>
      <c r="E52" s="39"/>
      <c r="F52" s="22"/>
      <c r="G52" s="23"/>
      <c r="H52" s="24"/>
    </row>
    <row r="53" spans="1:8" ht="21" customHeight="1">
      <c r="A53" s="31" t="s">
        <v>29</v>
      </c>
      <c r="B53" s="32">
        <v>25</v>
      </c>
      <c r="C53" s="42"/>
      <c r="D53" s="44"/>
      <c r="E53" s="32" t="s">
        <v>52</v>
      </c>
      <c r="F53" s="19" t="str">
        <f t="shared" si="2"/>
        <v/>
      </c>
      <c r="G53" s="20" t="str">
        <f>IF(D53="","",(C53*D53*B53)*30/1000)</f>
        <v/>
      </c>
    </row>
    <row r="54" spans="1:8" ht="8.25" customHeight="1">
      <c r="A54" s="38"/>
      <c r="B54" s="39"/>
      <c r="C54" s="39"/>
      <c r="D54" s="39"/>
      <c r="E54" s="39"/>
      <c r="F54" s="22"/>
      <c r="G54" s="23"/>
      <c r="H54" s="24"/>
    </row>
    <row r="55" spans="1:8" ht="18.75" customHeight="1">
      <c r="A55" s="31" t="s">
        <v>30</v>
      </c>
      <c r="B55" s="32">
        <v>700</v>
      </c>
      <c r="C55" s="42"/>
      <c r="D55" s="44"/>
      <c r="E55" s="32" t="s">
        <v>52</v>
      </c>
      <c r="F55" s="19" t="str">
        <f t="shared" si="2"/>
        <v/>
      </c>
      <c r="G55" s="20" t="str">
        <f>IF(D55="","",(C55*D55*B55)*30/1000)</f>
        <v/>
      </c>
    </row>
    <row r="56" spans="1:8" ht="8.25" customHeight="1">
      <c r="A56" s="38"/>
      <c r="B56" s="39"/>
      <c r="C56" s="39"/>
      <c r="D56" s="39"/>
      <c r="E56" s="39"/>
      <c r="F56" s="22"/>
      <c r="G56" s="23"/>
      <c r="H56" s="24"/>
    </row>
    <row r="57" spans="1:8" ht="19.5" customHeight="1">
      <c r="A57" s="31" t="s">
        <v>35</v>
      </c>
      <c r="B57" s="32">
        <v>200</v>
      </c>
      <c r="C57" s="42"/>
      <c r="D57" s="44"/>
      <c r="E57" s="32" t="s">
        <v>52</v>
      </c>
      <c r="F57" s="19" t="str">
        <f t="shared" si="2"/>
        <v/>
      </c>
      <c r="G57" s="20" t="str">
        <f>IF(D57="","",(C57*D57*B57)*30/1000)</f>
        <v/>
      </c>
    </row>
    <row r="58" spans="1:8" ht="9.75" customHeight="1">
      <c r="A58" s="38"/>
      <c r="B58" s="39"/>
      <c r="C58" s="39"/>
      <c r="D58" s="39"/>
      <c r="E58" s="39"/>
      <c r="F58" s="22"/>
      <c r="G58" s="23"/>
      <c r="H58" s="24"/>
    </row>
    <row r="59" spans="1:8" ht="21.75" customHeight="1">
      <c r="A59" s="31" t="s">
        <v>28</v>
      </c>
      <c r="B59" s="32">
        <v>1500</v>
      </c>
      <c r="C59" s="42"/>
      <c r="D59" s="44"/>
      <c r="E59" s="32" t="s">
        <v>52</v>
      </c>
      <c r="F59" s="19" t="str">
        <f t="shared" si="2"/>
        <v/>
      </c>
      <c r="G59" s="20" t="str">
        <f>IF(D59="","",(C59*D59*B59)*30/1000)</f>
        <v/>
      </c>
    </row>
    <row r="60" spans="1:8" ht="6" customHeight="1">
      <c r="A60" s="38"/>
      <c r="B60" s="39"/>
      <c r="C60" s="39"/>
      <c r="D60" s="39"/>
      <c r="E60" s="40"/>
      <c r="F60" s="22"/>
      <c r="G60" s="40"/>
      <c r="H60" s="24"/>
    </row>
    <row r="61" spans="1:8" ht="21" customHeight="1">
      <c r="A61" s="31" t="s">
        <v>31</v>
      </c>
      <c r="B61" s="32">
        <v>150</v>
      </c>
      <c r="C61" s="42"/>
      <c r="D61" s="44"/>
      <c r="E61" s="32" t="s">
        <v>52</v>
      </c>
      <c r="F61" s="19" t="str">
        <f t="shared" si="2"/>
        <v/>
      </c>
      <c r="G61" s="20" t="str">
        <f>IF(D61="","",(C61*D61*B61)*30/1000)</f>
        <v/>
      </c>
    </row>
    <row r="62" spans="1:8" ht="6.75" customHeight="1">
      <c r="A62" s="38"/>
      <c r="B62" s="39"/>
      <c r="C62" s="39"/>
      <c r="D62" s="39"/>
      <c r="E62" s="39"/>
      <c r="F62" s="22"/>
      <c r="G62" s="40"/>
      <c r="H62" s="24"/>
    </row>
    <row r="63" spans="1:8" ht="21" customHeight="1">
      <c r="A63" s="31" t="s">
        <v>32</v>
      </c>
      <c r="B63" s="32">
        <v>100</v>
      </c>
      <c r="C63" s="42"/>
      <c r="D63" s="44"/>
      <c r="E63" s="32" t="s">
        <v>52</v>
      </c>
      <c r="F63" s="19" t="str">
        <f t="shared" si="2"/>
        <v/>
      </c>
      <c r="G63" s="20" t="str">
        <f>IF(D63="","",(C63*D63*B63)*30/1000)</f>
        <v/>
      </c>
    </row>
    <row r="64" spans="1:8" ht="6.75" customHeight="1">
      <c r="A64" s="38"/>
      <c r="B64" s="39"/>
      <c r="C64" s="39"/>
      <c r="D64" s="39"/>
      <c r="E64" s="39"/>
      <c r="F64" s="21"/>
      <c r="G64" s="40"/>
      <c r="H64" s="24"/>
    </row>
    <row r="65" spans="1:8" ht="18.75" customHeight="1">
      <c r="A65" s="31" t="s">
        <v>33</v>
      </c>
      <c r="B65" s="32">
        <v>40</v>
      </c>
      <c r="C65" s="42"/>
      <c r="D65" s="44"/>
      <c r="E65" s="32" t="s">
        <v>52</v>
      </c>
      <c r="F65" s="19" t="str">
        <f t="shared" si="2"/>
        <v/>
      </c>
      <c r="G65" s="20" t="str">
        <f>IF(D65="","",(C65*D65*B65)*30/1000)</f>
        <v/>
      </c>
    </row>
    <row r="66" spans="1:8" ht="9" customHeight="1" thickBot="1">
      <c r="A66" s="35"/>
      <c r="B66" s="35"/>
      <c r="C66" s="35"/>
      <c r="D66" s="36"/>
      <c r="E66" s="36"/>
      <c r="F66" s="36"/>
      <c r="G66" s="36"/>
    </row>
    <row r="67" spans="1:8" ht="22.5" customHeight="1" thickBot="1">
      <c r="A67" s="3"/>
      <c r="B67" s="3"/>
      <c r="C67" s="3"/>
      <c r="D67" s="3"/>
      <c r="E67" s="3"/>
      <c r="F67" s="3"/>
      <c r="G67" s="56">
        <f>IF(G18="Yes",SUM(G20,G25,G27,G29,G34,G36,G41,G43,G47,G49,G51,G53,G55,G57,G59,G61,G63,G65),SUM(G65,G63,G61,G59,G57,G55,G53,G51,G49,G47,G43,G41,G36,G34,G29,G27,G25,G16))</f>
        <v>0</v>
      </c>
    </row>
    <row r="68" spans="1:8" ht="21" customHeight="1">
      <c r="A68" s="54"/>
      <c r="B68" s="54"/>
      <c r="C68" s="54"/>
      <c r="D68" s="54"/>
      <c r="E68" s="54"/>
      <c r="F68" s="54"/>
      <c r="G68" s="55"/>
    </row>
    <row r="69" spans="1:8" ht="19.5" customHeight="1"/>
    <row r="70" spans="1:8" ht="18.75" customHeight="1"/>
    <row r="71" spans="1:8" ht="17.25" customHeight="1">
      <c r="A71" s="10" t="s">
        <v>0</v>
      </c>
      <c r="B71" s="10" t="s">
        <v>1</v>
      </c>
      <c r="C71" s="10" t="s">
        <v>2</v>
      </c>
      <c r="D71" s="10" t="s">
        <v>3</v>
      </c>
      <c r="E71" s="10" t="s">
        <v>4</v>
      </c>
      <c r="F71" s="11" t="s">
        <v>7</v>
      </c>
      <c r="G71" s="11" t="s">
        <v>7</v>
      </c>
    </row>
    <row r="72" spans="1:8" ht="13.5" customHeight="1">
      <c r="A72" s="1"/>
      <c r="B72" s="1"/>
      <c r="C72" s="12" t="s">
        <v>5</v>
      </c>
      <c r="D72" s="12"/>
      <c r="E72" s="12" t="s">
        <v>6</v>
      </c>
      <c r="F72" s="13" t="s">
        <v>8</v>
      </c>
      <c r="G72" s="13" t="s">
        <v>51</v>
      </c>
    </row>
    <row r="73" spans="1:8" ht="25.5" customHeight="1">
      <c r="A73" s="31" t="s">
        <v>9</v>
      </c>
      <c r="B73" s="31" t="s">
        <v>10</v>
      </c>
      <c r="C73" s="32">
        <v>200</v>
      </c>
      <c r="D73" s="42"/>
      <c r="E73" s="44"/>
      <c r="F73" s="43" t="str">
        <f t="shared" ref="F73" si="3">IF(E73="","",(E73*D73*C73)/1000)</f>
        <v/>
      </c>
      <c r="G73" s="18" t="str">
        <f t="shared" ref="G73" si="4">IF(E73="","",(E73*D73*C73)*30/1000)</f>
        <v/>
      </c>
      <c r="H73" s="8"/>
    </row>
    <row r="74" spans="1:8" ht="7.5" customHeight="1">
      <c r="A74" s="31"/>
      <c r="B74" s="31"/>
      <c r="C74" s="32"/>
      <c r="D74" s="32"/>
      <c r="E74" s="32"/>
      <c r="G74" s="57"/>
      <c r="H74" s="8"/>
    </row>
    <row r="75" spans="1:8" ht="21.75" customHeight="1">
      <c r="A75" s="31" t="s">
        <v>11</v>
      </c>
      <c r="B75" s="31" t="s">
        <v>12</v>
      </c>
      <c r="C75" s="32">
        <v>40</v>
      </c>
      <c r="D75" s="42"/>
      <c r="E75" s="44"/>
      <c r="F75" s="43" t="str">
        <f>IF(E75="","",(E75*D75*C75)/1000)</f>
        <v/>
      </c>
      <c r="G75" s="18" t="str">
        <f>IF(E75="","",(E75*D75*C75)*30/1000)</f>
        <v/>
      </c>
      <c r="H75" s="8"/>
    </row>
    <row r="76" spans="1:8" ht="6" customHeight="1">
      <c r="A76" s="31"/>
      <c r="B76" s="31"/>
      <c r="C76" s="32"/>
      <c r="D76" s="32"/>
      <c r="E76" s="32"/>
      <c r="F76" s="32"/>
      <c r="G76" s="32"/>
      <c r="H76" s="8"/>
    </row>
    <row r="77" spans="1:8" ht="25.5" customHeight="1">
      <c r="A77" s="33" t="s">
        <v>13</v>
      </c>
      <c r="B77" s="31" t="s">
        <v>10</v>
      </c>
      <c r="C77" s="32">
        <v>14</v>
      </c>
      <c r="D77" s="42"/>
      <c r="E77" s="44"/>
      <c r="F77" s="43" t="str">
        <f>IF(E77="","",(E77*D77*C77)/1000)</f>
        <v/>
      </c>
      <c r="G77" s="18" t="str">
        <f>IF(E77="","",(E77*D77*C77)*30/1000)</f>
        <v/>
      </c>
      <c r="H77" s="8"/>
    </row>
    <row r="78" spans="1:8" ht="8.25" customHeight="1">
      <c r="A78" s="33"/>
      <c r="B78" s="31"/>
      <c r="C78" s="32"/>
      <c r="D78" s="32"/>
      <c r="E78" s="32"/>
      <c r="F78" s="32"/>
      <c r="G78" s="32"/>
      <c r="H78" s="8"/>
    </row>
    <row r="79" spans="1:8" ht="23.25" customHeight="1">
      <c r="A79" s="31" t="s">
        <v>14</v>
      </c>
      <c r="B79" s="31" t="s">
        <v>10</v>
      </c>
      <c r="C79" s="32">
        <v>8</v>
      </c>
      <c r="D79" s="42"/>
      <c r="E79" s="44"/>
      <c r="F79" s="43" t="str">
        <f>IF(E79="","",(E79*D79*C79)/1000)</f>
        <v/>
      </c>
      <c r="G79" s="18" t="str">
        <f>IF(E79="","",(E79*D79*C79)*30/1000)</f>
        <v/>
      </c>
      <c r="H79" s="8"/>
    </row>
    <row r="80" spans="1:8" ht="6.75" customHeight="1" thickBot="1">
      <c r="A80" s="34"/>
      <c r="B80" s="34"/>
      <c r="C80" s="34"/>
      <c r="D80" s="34"/>
      <c r="E80" s="34"/>
      <c r="F80" s="34"/>
      <c r="G80" s="35"/>
    </row>
    <row r="81" spans="1:8" ht="15.75" thickBot="1">
      <c r="A81" s="26"/>
      <c r="B81" s="26"/>
      <c r="C81" s="26"/>
      <c r="D81" s="26"/>
      <c r="E81" s="26"/>
      <c r="F81" s="26"/>
      <c r="G81" s="30">
        <f>SUM(G73:G79)</f>
        <v>0</v>
      </c>
    </row>
    <row r="82" spans="1:8" ht="9" customHeight="1" thickBot="1">
      <c r="A82" s="3"/>
      <c r="B82" s="3"/>
      <c r="C82" s="3"/>
      <c r="D82" s="3"/>
      <c r="E82" s="3"/>
      <c r="F82" s="3"/>
    </row>
    <row r="83" spans="1:8" ht="15.75" thickBot="1">
      <c r="A83" s="3"/>
      <c r="B83" s="3"/>
      <c r="C83" s="3"/>
      <c r="D83" s="3"/>
      <c r="E83" s="3"/>
      <c r="F83" s="3"/>
      <c r="G83" s="50" t="s">
        <v>60</v>
      </c>
    </row>
    <row r="84" spans="1:8" ht="9.75" customHeight="1" thickBot="1">
      <c r="A84" s="3"/>
      <c r="B84" s="3"/>
      <c r="C84" s="3"/>
      <c r="D84" s="3"/>
      <c r="E84" s="3"/>
      <c r="F84" s="3"/>
    </row>
    <row r="85" spans="1:8" ht="15.75" thickBot="1">
      <c r="A85" s="3"/>
      <c r="B85" s="3"/>
      <c r="C85" s="3"/>
      <c r="D85" s="3"/>
      <c r="E85" s="3"/>
      <c r="F85" s="26"/>
      <c r="G85" s="30">
        <f>IF(G83="Yes",G81*0.9,"Not Applicable")</f>
        <v>0</v>
      </c>
    </row>
    <row r="86" spans="1:8" ht="7.5" customHeight="1">
      <c r="A86" s="3"/>
      <c r="B86" s="3"/>
      <c r="C86" s="3"/>
      <c r="D86" s="3"/>
      <c r="E86" s="3"/>
      <c r="F86" s="3"/>
    </row>
    <row r="87" spans="1:8" ht="24.75" customHeight="1">
      <c r="A87" s="3"/>
      <c r="B87" s="3"/>
      <c r="C87" s="3"/>
      <c r="D87" s="3"/>
      <c r="E87" s="3"/>
      <c r="F87" s="3"/>
    </row>
    <row r="88" spans="1:8" ht="15.75">
      <c r="A88" s="10" t="s">
        <v>0</v>
      </c>
      <c r="B88" s="10" t="s">
        <v>19</v>
      </c>
      <c r="C88" s="10" t="s">
        <v>2</v>
      </c>
      <c r="D88" s="10" t="s">
        <v>3</v>
      </c>
      <c r="E88" s="10" t="s">
        <v>4</v>
      </c>
      <c r="F88" s="11" t="s">
        <v>7</v>
      </c>
      <c r="G88" s="11" t="s">
        <v>7</v>
      </c>
      <c r="H88" s="15"/>
    </row>
    <row r="89" spans="1:8" ht="15.75">
      <c r="A89" s="1"/>
      <c r="B89" s="12" t="s">
        <v>20</v>
      </c>
      <c r="C89" s="12" t="s">
        <v>5</v>
      </c>
      <c r="D89" s="12"/>
      <c r="E89" s="12" t="s">
        <v>6</v>
      </c>
      <c r="F89" s="13" t="s">
        <v>8</v>
      </c>
      <c r="G89" s="13" t="s">
        <v>51</v>
      </c>
    </row>
    <row r="90" spans="1:8" ht="24.75" customHeight="1">
      <c r="A90" s="31" t="s">
        <v>16</v>
      </c>
      <c r="B90" s="32">
        <v>2</v>
      </c>
      <c r="C90" s="17">
        <f>IF(B90="","",IF(B90=2,4300,3300))</f>
        <v>4300</v>
      </c>
      <c r="D90" s="42"/>
      <c r="E90" s="44"/>
      <c r="F90" s="43" t="str">
        <f>IF(E90="","",(E90*D90*C90)/1000)</f>
        <v/>
      </c>
      <c r="G90" s="18" t="str">
        <f>IF(E90="","",(E90*D90*C90)*30/1000)</f>
        <v/>
      </c>
      <c r="H90" s="3"/>
    </row>
    <row r="91" spans="1:8" ht="8.25" customHeight="1">
      <c r="A91" s="31"/>
      <c r="B91" s="32"/>
      <c r="C91" s="9"/>
      <c r="D91" s="32"/>
      <c r="E91" s="32"/>
      <c r="F91" s="32"/>
      <c r="G91" s="36"/>
      <c r="H91" s="3"/>
    </row>
    <row r="92" spans="1:8" ht="21.75" customHeight="1">
      <c r="A92" s="31" t="s">
        <v>17</v>
      </c>
      <c r="B92" s="32">
        <v>2</v>
      </c>
      <c r="C92" s="17">
        <f>IF(B92="","",IF(B92=1,1400,IF(B92=1.5,2100,2800)))</f>
        <v>2800</v>
      </c>
      <c r="D92" s="42"/>
      <c r="E92" s="44"/>
      <c r="F92" s="45" t="str">
        <f>IF(E92="","",(E92*D92*C92)/1000)</f>
        <v/>
      </c>
      <c r="G92" s="20" t="str">
        <f>IF(E92="","",(E92*D92*C92)*30/1000)</f>
        <v/>
      </c>
      <c r="H92" s="3"/>
    </row>
    <row r="93" spans="1:8" ht="6.75" customHeight="1">
      <c r="A93" s="31"/>
      <c r="B93" s="32"/>
      <c r="C93" s="9"/>
      <c r="D93" s="32"/>
      <c r="E93" s="32"/>
      <c r="F93" s="32"/>
      <c r="G93" s="36"/>
      <c r="H93" s="3"/>
    </row>
    <row r="94" spans="1:8" ht="19.5" customHeight="1">
      <c r="A94" s="31" t="s">
        <v>18</v>
      </c>
      <c r="B94" s="32">
        <v>2</v>
      </c>
      <c r="C94" s="17">
        <f>IF(B94="","",IF(B94=1,975,IF(B94=1.5,1400,1950)))</f>
        <v>1950</v>
      </c>
      <c r="D94" s="42"/>
      <c r="E94" s="44"/>
      <c r="F94" s="45" t="str">
        <f>IF(D94="","",(E94*D94*C94)/1000)</f>
        <v/>
      </c>
      <c r="G94" s="20" t="str">
        <f>IF(D94="","",(E94*D94*C94)*30/1000)</f>
        <v/>
      </c>
      <c r="H94" s="3"/>
    </row>
    <row r="95" spans="1:8" ht="6.75" customHeight="1">
      <c r="A95" s="34"/>
      <c r="B95" s="34"/>
      <c r="C95" s="3"/>
      <c r="D95" s="32"/>
      <c r="E95" s="32"/>
      <c r="F95" s="32"/>
      <c r="G95" s="36"/>
      <c r="H95" s="3"/>
    </row>
    <row r="96" spans="1:8">
      <c r="A96" s="3"/>
      <c r="B96" s="3"/>
      <c r="C96" s="3"/>
      <c r="D96" s="3"/>
      <c r="E96" s="3"/>
      <c r="F96" s="3"/>
    </row>
    <row r="97" spans="1:8" ht="15.75">
      <c r="A97" s="10" t="s">
        <v>0</v>
      </c>
      <c r="B97" s="10" t="s">
        <v>19</v>
      </c>
      <c r="C97" s="10" t="s">
        <v>2</v>
      </c>
      <c r="D97" s="10" t="s">
        <v>3</v>
      </c>
      <c r="E97" s="10" t="s">
        <v>4</v>
      </c>
      <c r="F97" s="11" t="s">
        <v>7</v>
      </c>
      <c r="G97" s="11" t="s">
        <v>7</v>
      </c>
      <c r="H97" s="15"/>
    </row>
    <row r="98" spans="1:8">
      <c r="A98" s="12"/>
      <c r="B98" s="12" t="s">
        <v>22</v>
      </c>
      <c r="C98" s="12" t="s">
        <v>5</v>
      </c>
      <c r="D98" s="12"/>
      <c r="E98" s="12" t="s">
        <v>6</v>
      </c>
      <c r="F98" s="13" t="s">
        <v>8</v>
      </c>
      <c r="G98" s="13" t="s">
        <v>51</v>
      </c>
      <c r="H98" s="16"/>
    </row>
    <row r="99" spans="1:8" ht="23.25" customHeight="1">
      <c r="A99" s="31" t="s">
        <v>21</v>
      </c>
      <c r="B99" s="32">
        <v>10</v>
      </c>
      <c r="C99" s="17">
        <f>IF(B99="","",IF(B99=10,1200,2500))</f>
        <v>1200</v>
      </c>
      <c r="D99" s="42"/>
      <c r="E99" s="44"/>
      <c r="F99" s="45" t="str">
        <f>IF(E99="","",(E99*D99*C99)/1000)</f>
        <v/>
      </c>
      <c r="G99" s="20" t="str">
        <f>IF(E99="","",(E99*D99*C99)*30/1000)</f>
        <v/>
      </c>
      <c r="H99" s="6"/>
    </row>
    <row r="100" spans="1:8" ht="7.5" customHeight="1">
      <c r="A100" s="31"/>
      <c r="B100" s="32"/>
      <c r="C100" s="6"/>
      <c r="D100" s="32"/>
      <c r="E100" s="32"/>
      <c r="F100" s="32"/>
      <c r="G100" s="36"/>
      <c r="H100" s="6"/>
    </row>
    <row r="101" spans="1:8" ht="23.25" customHeight="1">
      <c r="A101" s="31" t="s">
        <v>23</v>
      </c>
      <c r="B101" s="32">
        <v>10</v>
      </c>
      <c r="C101" s="17">
        <f>IF(B101="","",IF(B101=10,270,475))</f>
        <v>270</v>
      </c>
      <c r="D101" s="42"/>
      <c r="E101" s="44"/>
      <c r="F101" s="45" t="str">
        <f>IF(E101="","",(E101*D101*C101)/1000)</f>
        <v/>
      </c>
      <c r="G101" s="20" t="str">
        <f>IF(E101="","",(E101*D101*C101)*30/1000)</f>
        <v/>
      </c>
      <c r="H101" s="6"/>
    </row>
    <row r="102" spans="1:8" ht="6" customHeight="1">
      <c r="A102" s="37"/>
      <c r="B102" s="35"/>
      <c r="D102" s="32"/>
      <c r="E102" s="32"/>
      <c r="F102" s="32"/>
      <c r="G102" s="36"/>
      <c r="H102" s="6"/>
    </row>
    <row r="103" spans="1:8" ht="18.75" customHeight="1">
      <c r="A103" s="3"/>
      <c r="B103" s="3"/>
      <c r="C103" s="3"/>
      <c r="D103" s="3"/>
      <c r="E103" s="3"/>
      <c r="F103" s="3"/>
    </row>
    <row r="104" spans="1:8" ht="15.75">
      <c r="A104" s="10" t="s">
        <v>0</v>
      </c>
      <c r="B104" s="10" t="s">
        <v>2</v>
      </c>
      <c r="C104" s="10" t="s">
        <v>3</v>
      </c>
      <c r="D104" s="10" t="s">
        <v>4</v>
      </c>
      <c r="E104" s="14"/>
      <c r="F104" s="11" t="s">
        <v>7</v>
      </c>
      <c r="G104" s="11" t="s">
        <v>7</v>
      </c>
      <c r="H104" s="15"/>
    </row>
    <row r="105" spans="1:8">
      <c r="A105" s="12"/>
      <c r="B105" s="12" t="s">
        <v>5</v>
      </c>
      <c r="C105" s="12"/>
      <c r="D105" s="12" t="s">
        <v>6</v>
      </c>
      <c r="E105" s="13"/>
      <c r="F105" s="13" t="s">
        <v>8</v>
      </c>
      <c r="G105" s="13" t="s">
        <v>51</v>
      </c>
      <c r="H105" s="16"/>
    </row>
    <row r="106" spans="1:8" ht="21.75" customHeight="1">
      <c r="A106" s="31" t="s">
        <v>24</v>
      </c>
      <c r="B106" s="32">
        <v>120</v>
      </c>
      <c r="C106" s="42"/>
      <c r="D106" s="44"/>
      <c r="E106" s="32" t="s">
        <v>52</v>
      </c>
      <c r="F106" s="19" t="str">
        <f>IF(D106="","",(D106*C106*B106)/1000)</f>
        <v/>
      </c>
      <c r="G106" s="20" t="str">
        <f>IF(D106="","",(C106*D106*B106)*30/1000)</f>
        <v/>
      </c>
    </row>
    <row r="107" spans="1:8" ht="6.75" customHeight="1">
      <c r="A107" s="31"/>
      <c r="B107" s="32"/>
      <c r="C107" s="32"/>
      <c r="D107" s="32"/>
      <c r="E107" s="32"/>
      <c r="F107" s="32"/>
      <c r="G107" s="32"/>
    </row>
    <row r="108" spans="1:8" ht="23.25" customHeight="1">
      <c r="A108" s="31" t="s">
        <v>25</v>
      </c>
      <c r="B108" s="32">
        <v>22</v>
      </c>
      <c r="C108" s="42"/>
      <c r="D108" s="44"/>
      <c r="E108" s="32" t="s">
        <v>52</v>
      </c>
      <c r="F108" s="19" t="str">
        <f>IF(D108="","",(D108*C108*B108)/1000)</f>
        <v/>
      </c>
      <c r="G108" s="20" t="str">
        <f>IF(D108="","",(C108*D108*B108)*30/1000)</f>
        <v/>
      </c>
    </row>
    <row r="109" spans="1:8" ht="21" customHeight="1">
      <c r="A109" s="3"/>
      <c r="B109" s="3"/>
      <c r="C109" s="3"/>
      <c r="D109" s="3"/>
      <c r="E109" s="3"/>
      <c r="F109" s="3"/>
      <c r="G109" s="3"/>
    </row>
    <row r="110" spans="1:8" ht="15.75">
      <c r="A110" s="1" t="s">
        <v>0</v>
      </c>
      <c r="B110" s="1" t="s">
        <v>2</v>
      </c>
      <c r="C110" s="1" t="s">
        <v>3</v>
      </c>
      <c r="D110" s="1" t="s">
        <v>4</v>
      </c>
      <c r="E110" s="5"/>
      <c r="F110" s="11" t="s">
        <v>7</v>
      </c>
      <c r="G110" s="2" t="s">
        <v>7</v>
      </c>
    </row>
    <row r="111" spans="1:8">
      <c r="A111" s="12"/>
      <c r="B111" s="12" t="s">
        <v>5</v>
      </c>
      <c r="C111" s="12"/>
      <c r="D111" s="12" t="s">
        <v>6</v>
      </c>
      <c r="E111" s="13"/>
      <c r="F111" s="13" t="s">
        <v>8</v>
      </c>
      <c r="G111" s="13" t="s">
        <v>51</v>
      </c>
      <c r="H111" s="16"/>
    </row>
    <row r="112" spans="1:8" ht="21" customHeight="1">
      <c r="A112" s="31" t="s">
        <v>26</v>
      </c>
      <c r="B112" s="32">
        <v>800</v>
      </c>
      <c r="C112" s="42"/>
      <c r="D112" s="44"/>
      <c r="E112" s="32" t="s">
        <v>52</v>
      </c>
      <c r="F112" s="19" t="str">
        <f t="shared" ref="F112" si="5">IF(D112="","",(D112*C112*B112)/1000)</f>
        <v/>
      </c>
      <c r="G112" s="20" t="str">
        <f>IF(D112="","",(C112*D112*B112)*30/1000)</f>
        <v/>
      </c>
    </row>
    <row r="113" spans="1:8" ht="9" customHeight="1">
      <c r="A113" s="38"/>
      <c r="B113" s="39"/>
      <c r="C113" s="39"/>
      <c r="D113" s="39"/>
      <c r="E113" s="39"/>
      <c r="F113" s="22"/>
      <c r="G113" s="23"/>
      <c r="H113" s="24"/>
    </row>
    <row r="114" spans="1:8" ht="22.5" customHeight="1">
      <c r="A114" s="31" t="s">
        <v>27</v>
      </c>
      <c r="B114" s="32">
        <v>750</v>
      </c>
      <c r="C114" s="42"/>
      <c r="D114" s="44"/>
      <c r="E114" s="32" t="s">
        <v>52</v>
      </c>
      <c r="F114" s="19" t="str">
        <f t="shared" ref="F114" si="6">IF(D114="","",(D114*C114*B114)/1000)</f>
        <v/>
      </c>
      <c r="G114" s="20" t="str">
        <f>IF(D114="","",(C114*D114*B114)*30/1000)</f>
        <v/>
      </c>
    </row>
    <row r="115" spans="1:8" ht="6.75" customHeight="1">
      <c r="A115" s="38"/>
      <c r="B115" s="39"/>
      <c r="C115" s="39"/>
      <c r="D115" s="39"/>
      <c r="E115" s="39"/>
      <c r="F115" s="22"/>
      <c r="G115" s="23"/>
      <c r="H115" s="24"/>
    </row>
    <row r="116" spans="1:8" ht="21.75" customHeight="1">
      <c r="A116" s="31" t="s">
        <v>34</v>
      </c>
      <c r="B116" s="32">
        <v>1100</v>
      </c>
      <c r="C116" s="42"/>
      <c r="D116" s="44"/>
      <c r="E116" s="32" t="s">
        <v>52</v>
      </c>
      <c r="F116" s="19" t="str">
        <f t="shared" ref="F116" si="7">IF(D116="","",(D116*C116*B116)/1000)</f>
        <v/>
      </c>
      <c r="G116" s="20" t="str">
        <f>IF(D116="","",(C116*D116*B116)*30/1000)</f>
        <v/>
      </c>
    </row>
    <row r="117" spans="1:8" ht="6.75" customHeight="1">
      <c r="A117" s="38"/>
      <c r="B117" s="39"/>
      <c r="C117" s="39"/>
      <c r="D117" s="39"/>
      <c r="E117" s="39"/>
      <c r="F117" s="22"/>
      <c r="G117" s="23"/>
      <c r="H117" s="24"/>
    </row>
    <row r="118" spans="1:8" ht="21.75" customHeight="1">
      <c r="A118" s="31" t="s">
        <v>29</v>
      </c>
      <c r="B118" s="32">
        <v>25</v>
      </c>
      <c r="C118" s="42"/>
      <c r="D118" s="44"/>
      <c r="E118" s="32" t="s">
        <v>52</v>
      </c>
      <c r="F118" s="19" t="str">
        <f t="shared" ref="F118" si="8">IF(D118="","",(D118*C118*B118)/1000)</f>
        <v/>
      </c>
      <c r="G118" s="20" t="str">
        <f>IF(D118="","",(C118*D118*B118)*30/1000)</f>
        <v/>
      </c>
    </row>
    <row r="119" spans="1:8" ht="8.25" customHeight="1">
      <c r="A119" s="38"/>
      <c r="B119" s="39"/>
      <c r="C119" s="39"/>
      <c r="D119" s="39"/>
      <c r="E119" s="39"/>
      <c r="F119" s="22"/>
      <c r="G119" s="23"/>
      <c r="H119" s="24"/>
    </row>
    <row r="120" spans="1:8" ht="21.75" customHeight="1">
      <c r="A120" s="31" t="s">
        <v>30</v>
      </c>
      <c r="B120" s="32">
        <v>700</v>
      </c>
      <c r="C120" s="42"/>
      <c r="D120" s="44"/>
      <c r="E120" s="32" t="s">
        <v>52</v>
      </c>
      <c r="F120" s="19" t="str">
        <f t="shared" ref="F120" si="9">IF(D120="","",(D120*C120*B120)/1000)</f>
        <v/>
      </c>
      <c r="G120" s="20" t="str">
        <f>IF(D120="","",(C120*D120*B120)*30/1000)</f>
        <v/>
      </c>
    </row>
    <row r="121" spans="1:8" ht="7.5" customHeight="1">
      <c r="A121" s="38"/>
      <c r="B121" s="39"/>
      <c r="C121" s="39"/>
      <c r="D121" s="39"/>
      <c r="E121" s="39"/>
      <c r="F121" s="22"/>
      <c r="G121" s="23"/>
      <c r="H121" s="24"/>
    </row>
    <row r="122" spans="1:8" ht="20.25" customHeight="1">
      <c r="A122" s="31" t="s">
        <v>35</v>
      </c>
      <c r="B122" s="32">
        <v>200</v>
      </c>
      <c r="C122" s="42"/>
      <c r="D122" s="44"/>
      <c r="E122" s="32" t="s">
        <v>52</v>
      </c>
      <c r="F122" s="19" t="str">
        <f t="shared" ref="F122" si="10">IF(D122="","",(D122*C122*B122)/1000)</f>
        <v/>
      </c>
      <c r="G122" s="20" t="str">
        <f>IF(D122="","",(C122*D122*B122)*30/1000)</f>
        <v/>
      </c>
    </row>
    <row r="123" spans="1:8" ht="6" customHeight="1">
      <c r="A123" s="38"/>
      <c r="B123" s="39"/>
      <c r="C123" s="39"/>
      <c r="D123" s="39"/>
      <c r="E123" s="39"/>
      <c r="F123" s="22"/>
      <c r="G123" s="23"/>
      <c r="H123" s="24"/>
    </row>
    <row r="124" spans="1:8" ht="24.75" customHeight="1">
      <c r="A124" s="31" t="s">
        <v>28</v>
      </c>
      <c r="B124" s="32">
        <v>1500</v>
      </c>
      <c r="C124" s="42"/>
      <c r="D124" s="44"/>
      <c r="E124" s="32" t="s">
        <v>52</v>
      </c>
      <c r="F124" s="19" t="str">
        <f t="shared" ref="F124" si="11">IF(D124="","",(D124*C124*B124)/1000)</f>
        <v/>
      </c>
      <c r="G124" s="20" t="str">
        <f>IF(D124="","",(C124*D124*B124)*30/1000)</f>
        <v/>
      </c>
    </row>
    <row r="125" spans="1:8" ht="7.5" customHeight="1">
      <c r="A125" s="38"/>
      <c r="B125" s="39"/>
      <c r="C125" s="39"/>
      <c r="D125" s="39"/>
      <c r="E125" s="40"/>
      <c r="F125" s="22"/>
      <c r="G125" s="40"/>
      <c r="H125" s="24"/>
    </row>
    <row r="126" spans="1:8" ht="24.75" customHeight="1">
      <c r="A126" s="31" t="s">
        <v>31</v>
      </c>
      <c r="B126" s="32">
        <v>150</v>
      </c>
      <c r="C126" s="42"/>
      <c r="D126" s="44"/>
      <c r="E126" s="32" t="s">
        <v>52</v>
      </c>
      <c r="F126" s="19" t="str">
        <f t="shared" ref="F126" si="12">IF(D126="","",(D126*C126*B126)/1000)</f>
        <v/>
      </c>
      <c r="G126" s="20" t="str">
        <f>IF(D126="","",(C126*D126*B126)*30/1000)</f>
        <v/>
      </c>
    </row>
    <row r="127" spans="1:8" ht="7.5" customHeight="1">
      <c r="A127" s="38"/>
      <c r="B127" s="39"/>
      <c r="C127" s="39"/>
      <c r="D127" s="39"/>
      <c r="E127" s="39"/>
      <c r="F127" s="22"/>
      <c r="G127" s="40"/>
      <c r="H127" s="24"/>
    </row>
    <row r="128" spans="1:8" ht="25.5" customHeight="1">
      <c r="A128" s="31" t="s">
        <v>32</v>
      </c>
      <c r="B128" s="32">
        <v>100</v>
      </c>
      <c r="C128" s="42"/>
      <c r="D128" s="44"/>
      <c r="E128" s="32" t="s">
        <v>52</v>
      </c>
      <c r="F128" s="19" t="str">
        <f t="shared" ref="F128" si="13">IF(D128="","",(D128*C128*B128)/1000)</f>
        <v/>
      </c>
      <c r="G128" s="20" t="str">
        <f>IF(D128="","",(C128*D128*B128)*30/1000)</f>
        <v/>
      </c>
    </row>
    <row r="129" spans="1:8" ht="6.75" customHeight="1">
      <c r="A129" s="38"/>
      <c r="B129" s="39"/>
      <c r="C129" s="39"/>
      <c r="D129" s="39"/>
      <c r="E129" s="39"/>
      <c r="F129" s="21"/>
      <c r="G129" s="40"/>
      <c r="H129" s="24"/>
    </row>
    <row r="130" spans="1:8" ht="22.5" customHeight="1">
      <c r="A130" s="31" t="s">
        <v>33</v>
      </c>
      <c r="B130" s="32">
        <v>40</v>
      </c>
      <c r="C130" s="42"/>
      <c r="D130" s="44"/>
      <c r="E130" s="32" t="s">
        <v>52</v>
      </c>
      <c r="F130" s="19" t="str">
        <f t="shared" ref="F130" si="14">IF(D130="","",(D130*C130*B130)/1000)</f>
        <v/>
      </c>
      <c r="G130" s="20" t="str">
        <f>IF(D130="","",(C130*D130*B130)*30/1000)</f>
        <v/>
      </c>
    </row>
    <row r="131" spans="1:8" ht="9" customHeight="1" thickBot="1">
      <c r="A131" s="35"/>
      <c r="B131" s="35"/>
      <c r="C131" s="35"/>
      <c r="D131" s="36"/>
      <c r="E131" s="36"/>
      <c r="F131" s="36"/>
      <c r="G131" s="36"/>
    </row>
    <row r="132" spans="1:8" ht="23.25" customHeight="1" thickBot="1">
      <c r="A132" s="3"/>
      <c r="B132" s="3"/>
      <c r="C132" s="3"/>
      <c r="D132" s="3"/>
      <c r="E132" s="3"/>
      <c r="F132" s="3"/>
      <c r="G132" s="25">
        <f>IF(G83="Yes",SUM(G85,G90,G92,G94,G99,G101,G106,G108,G112,G114,G116,G118,G120,G122,G124,G126,G128,G130),SUM(G130,G128,G126,G124,G122,G120,G118,G116,G114,G112,G108,G106,G101,G99,G94,G92,G90,G81))</f>
        <v>0</v>
      </c>
    </row>
    <row r="133" spans="1:8">
      <c r="G133" s="72"/>
    </row>
    <row r="134" spans="1:8" ht="4.5" customHeight="1" thickBot="1"/>
    <row r="135" spans="1:8" ht="24" customHeight="1" thickBot="1">
      <c r="G135" s="56">
        <f>G132+G67</f>
        <v>0</v>
      </c>
    </row>
    <row r="136" spans="1:8" ht="8.25" customHeight="1" thickBot="1"/>
    <row r="137" spans="1:8" ht="24.75" customHeight="1" thickBot="1">
      <c r="G137" s="25">
        <f>(B142*G67)+(B144*G132)</f>
        <v>0</v>
      </c>
    </row>
    <row r="138" spans="1:8">
      <c r="G138" s="72"/>
    </row>
    <row r="140" spans="1:8">
      <c r="A140" s="34"/>
      <c r="B140" s="34"/>
      <c r="C140" s="34"/>
    </row>
    <row r="141" spans="1:8" ht="15.75" thickBot="1">
      <c r="A141" s="27" t="s">
        <v>53</v>
      </c>
      <c r="B141" s="28" t="s">
        <v>58</v>
      </c>
      <c r="C141" s="34"/>
    </row>
    <row r="142" spans="1:8" ht="29.25">
      <c r="A142" s="53" t="s">
        <v>62</v>
      </c>
      <c r="B142" s="46">
        <v>8.2200000000000006</v>
      </c>
      <c r="C142" s="34"/>
    </row>
    <row r="143" spans="1:8" ht="8.25" customHeight="1">
      <c r="A143" s="29"/>
      <c r="B143" s="47"/>
      <c r="C143" s="34"/>
    </row>
    <row r="144" spans="1:8" ht="15.75">
      <c r="A144" s="29" t="s">
        <v>63</v>
      </c>
      <c r="B144" s="47">
        <v>13.99</v>
      </c>
      <c r="C144" s="41"/>
    </row>
    <row r="145" spans="1:3" ht="9" customHeight="1" thickBot="1">
      <c r="A145" s="49"/>
      <c r="B145" s="48"/>
      <c r="C145" s="41"/>
    </row>
    <row r="146" spans="1:3" ht="15.75">
      <c r="A146" s="4"/>
      <c r="B146" s="4"/>
      <c r="C146" s="4"/>
    </row>
  </sheetData>
  <dataValidations count="15">
    <dataValidation type="list" allowBlank="1" showInputMessage="1" showErrorMessage="1" sqref="G18 G83">
      <formula1>Options</formula1>
    </dataValidation>
    <dataValidation type="list" allowBlank="1" showInputMessage="1" showErrorMessage="1" sqref="E8 E10 E12 E14 E25 E27 E29 E34 E36 D41 D43 D47 D49 D51 D53 D55 D57 D59 D61 D63 D65 E73 E75 E77 E79 E90 E92 E94 E99 E101 D106 D108 D112 D114 D116 D118 D120 D122 D124 D126 D128 D130">
      <formula1>Cons</formula1>
    </dataValidation>
    <dataValidation type="whole" allowBlank="1" showInputMessage="1" showErrorMessage="1" sqref="D10 C47:C65 C43 C41 D36 D34 D29 D27 D25 D8 D12 D75 C112:C130 C108 C106 D101 D99 D94 D92 D90 D73 D77">
      <formula1>0</formula1>
      <formula2>999</formula2>
    </dataValidation>
    <dataValidation type="list" allowBlank="1" showInputMessage="1" showErrorMessage="1" sqref="B41 B106">
      <formula1>CCF</formula1>
    </dataValidation>
    <dataValidation type="list" allowBlank="1" showInputMessage="1" showErrorMessage="1" sqref="B36 B101">
      <formula1>EER</formula1>
    </dataValidation>
    <dataValidation type="list" allowBlank="1" showInputMessage="1" showErrorMessage="1" sqref="B34 B99">
      <formula1>CFR</formula1>
    </dataValidation>
    <dataValidation type="list" allowBlank="1" showInputMessage="1" showErrorMessage="1" sqref="D62 D48 D50 D60 D58 D56 D54 D52 D64 E13 E11 E9 D127 D113 D115 D125 D123 D121 D119 D117 D129 E78 E76 E74">
      <formula1>Consumption</formula1>
    </dataValidation>
    <dataValidation type="list" allowBlank="1" showInputMessage="1" showErrorMessage="1" sqref="B27 B92">
      <formula1>Split</formula1>
    </dataValidation>
    <dataValidation type="list" allowBlank="1" showInputMessage="1" showErrorMessage="1" sqref="B25 B90">
      <formula1>Win</formula1>
    </dataValidation>
    <dataValidation type="list" allowBlank="1" showInputMessage="1" showErrorMessage="1" sqref="B14 B79">
      <formula1>Type</formula1>
    </dataValidation>
    <dataValidation type="list" allowBlank="1" showInputMessage="1" showErrorMessage="1" sqref="C14 C79">
      <formula1>NEWLED</formula1>
    </dataValidation>
    <dataValidation type="list" allowBlank="1" showInputMessage="1" showErrorMessage="1" sqref="C12:C13 C77:C78">
      <formula1>Compact</formula1>
    </dataValidation>
    <dataValidation type="list" allowBlank="1" showInputMessage="1" showErrorMessage="1" sqref="C10:C11 C75:C76">
      <formula1>Tube</formula1>
    </dataValidation>
    <dataValidation type="list" allowBlank="1" showInputMessage="1" showErrorMessage="1" sqref="C8:C9 C73:C74">
      <formula1>Incand</formula1>
    </dataValidation>
    <dataValidation type="list" allowBlank="1" showInputMessage="1" showErrorMessage="1" sqref="B29 B94">
      <formula1>DCI</formula1>
    </dataValidation>
  </dataValidation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dimension ref="A1:J64"/>
  <sheetViews>
    <sheetView workbookViewId="0">
      <selection activeCell="Q60" sqref="Q60"/>
    </sheetView>
  </sheetViews>
  <sheetFormatPr defaultRowHeight="15"/>
  <cols>
    <col min="6" max="6" width="11.85546875" bestFit="1" customWidth="1"/>
  </cols>
  <sheetData>
    <row r="1" spans="1:10">
      <c r="A1" t="s">
        <v>36</v>
      </c>
      <c r="E1" t="s">
        <v>38</v>
      </c>
      <c r="F1" s="3" t="s">
        <v>10</v>
      </c>
      <c r="G1" s="7">
        <v>3</v>
      </c>
      <c r="J1" t="s">
        <v>39</v>
      </c>
    </row>
    <row r="2" spans="1:10">
      <c r="A2" s="7">
        <v>60</v>
      </c>
      <c r="G2" s="7">
        <v>4</v>
      </c>
      <c r="J2" t="s">
        <v>40</v>
      </c>
    </row>
    <row r="3" spans="1:10">
      <c r="A3" s="7">
        <v>80</v>
      </c>
      <c r="G3" s="7">
        <v>5</v>
      </c>
      <c r="J3" t="s">
        <v>41</v>
      </c>
    </row>
    <row r="4" spans="1:10">
      <c r="A4" s="7">
        <v>100</v>
      </c>
      <c r="F4" s="3"/>
      <c r="G4" s="7">
        <v>6</v>
      </c>
    </row>
    <row r="5" spans="1:10">
      <c r="A5" s="7">
        <v>125</v>
      </c>
      <c r="F5" s="3"/>
      <c r="G5" s="7">
        <v>7</v>
      </c>
    </row>
    <row r="6" spans="1:10">
      <c r="A6" s="7">
        <v>200</v>
      </c>
      <c r="F6" s="3"/>
      <c r="G6" s="7">
        <v>8</v>
      </c>
    </row>
    <row r="7" spans="1:10">
      <c r="F7" s="3"/>
      <c r="G7" s="7">
        <v>9</v>
      </c>
    </row>
    <row r="8" spans="1:10">
      <c r="A8" t="s">
        <v>12</v>
      </c>
      <c r="F8" s="3"/>
      <c r="G8" s="7">
        <v>10</v>
      </c>
    </row>
    <row r="9" spans="1:10">
      <c r="A9" s="7">
        <v>18</v>
      </c>
      <c r="F9" s="3"/>
      <c r="G9" s="7">
        <v>12</v>
      </c>
    </row>
    <row r="10" spans="1:10">
      <c r="A10" s="7">
        <v>40</v>
      </c>
      <c r="F10" s="3"/>
      <c r="G10" s="7">
        <v>16</v>
      </c>
    </row>
    <row r="11" spans="1:10">
      <c r="A11" s="7">
        <v>60</v>
      </c>
      <c r="G11" s="7">
        <v>18</v>
      </c>
    </row>
    <row r="12" spans="1:10">
      <c r="F12" s="3" t="s">
        <v>15</v>
      </c>
      <c r="G12" s="7">
        <v>20</v>
      </c>
    </row>
    <row r="13" spans="1:10">
      <c r="A13" t="s">
        <v>37</v>
      </c>
      <c r="G13" s="7">
        <v>25</v>
      </c>
    </row>
    <row r="14" spans="1:10">
      <c r="A14" s="7">
        <v>8</v>
      </c>
      <c r="F14" s="3"/>
    </row>
    <row r="15" spans="1:10">
      <c r="A15" s="7">
        <v>10</v>
      </c>
      <c r="F15" s="3"/>
    </row>
    <row r="16" spans="1:10">
      <c r="A16" s="7">
        <v>12</v>
      </c>
      <c r="F16" s="3" t="s">
        <v>48</v>
      </c>
    </row>
    <row r="17" spans="1:6">
      <c r="A17" s="7">
        <v>14</v>
      </c>
      <c r="F17" s="7">
        <v>10</v>
      </c>
    </row>
    <row r="18" spans="1:6">
      <c r="A18" s="7">
        <v>18</v>
      </c>
      <c r="F18" s="7">
        <v>20</v>
      </c>
    </row>
    <row r="19" spans="1:6">
      <c r="A19" s="7">
        <v>23</v>
      </c>
      <c r="F19" s="3" t="s">
        <v>49</v>
      </c>
    </row>
    <row r="20" spans="1:6">
      <c r="A20" s="7">
        <v>25</v>
      </c>
      <c r="F20" s="7">
        <v>10</v>
      </c>
    </row>
    <row r="21" spans="1:6">
      <c r="A21" s="7">
        <v>28</v>
      </c>
      <c r="F21" s="7">
        <v>20</v>
      </c>
    </row>
    <row r="22" spans="1:6">
      <c r="A22" s="7">
        <v>40</v>
      </c>
      <c r="F22" s="3"/>
    </row>
    <row r="23" spans="1:6">
      <c r="A23" s="7">
        <v>45</v>
      </c>
      <c r="F23" s="3"/>
    </row>
    <row r="24" spans="1:6">
      <c r="F24" s="3"/>
    </row>
    <row r="25" spans="1:6">
      <c r="A25" t="s">
        <v>42</v>
      </c>
      <c r="F25" s="3"/>
    </row>
    <row r="26" spans="1:6">
      <c r="A26" t="s">
        <v>43</v>
      </c>
      <c r="F26" s="3"/>
    </row>
    <row r="27" spans="1:6">
      <c r="A27">
        <v>1.5</v>
      </c>
      <c r="F27" s="3"/>
    </row>
    <row r="28" spans="1:6">
      <c r="A28">
        <v>2</v>
      </c>
    </row>
    <row r="29" spans="1:6">
      <c r="A29" t="s">
        <v>44</v>
      </c>
      <c r="C29" t="s">
        <v>59</v>
      </c>
    </row>
    <row r="30" spans="1:6">
      <c r="A30">
        <v>1</v>
      </c>
      <c r="C30" t="s">
        <v>60</v>
      </c>
    </row>
    <row r="31" spans="1:6">
      <c r="A31">
        <v>1.5</v>
      </c>
      <c r="C31" t="s">
        <v>61</v>
      </c>
    </row>
    <row r="32" spans="1:6">
      <c r="A32">
        <v>2</v>
      </c>
    </row>
    <row r="33" spans="1:4">
      <c r="A33" t="s">
        <v>45</v>
      </c>
    </row>
    <row r="34" spans="1:4">
      <c r="A34">
        <v>1</v>
      </c>
    </row>
    <row r="35" spans="1:4">
      <c r="A35">
        <v>1.5</v>
      </c>
    </row>
    <row r="36" spans="1:4">
      <c r="A36">
        <v>2</v>
      </c>
    </row>
    <row r="38" spans="1:4">
      <c r="A38" t="s">
        <v>46</v>
      </c>
      <c r="C38" t="s">
        <v>47</v>
      </c>
      <c r="D38" t="s">
        <v>50</v>
      </c>
    </row>
    <row r="39" spans="1:4">
      <c r="A39">
        <v>0</v>
      </c>
      <c r="C39">
        <v>1</v>
      </c>
      <c r="D39">
        <v>120</v>
      </c>
    </row>
    <row r="40" spans="1:4">
      <c r="A40">
        <v>0.5</v>
      </c>
      <c r="C40">
        <v>2</v>
      </c>
      <c r="D40">
        <v>150</v>
      </c>
    </row>
    <row r="41" spans="1:4">
      <c r="A41">
        <v>1</v>
      </c>
      <c r="C41">
        <v>3</v>
      </c>
    </row>
    <row r="42" spans="1:4">
      <c r="A42">
        <v>2</v>
      </c>
      <c r="C42">
        <v>4</v>
      </c>
    </row>
    <row r="43" spans="1:4">
      <c r="A43">
        <f>A42+1</f>
        <v>3</v>
      </c>
      <c r="C43">
        <v>5</v>
      </c>
    </row>
    <row r="44" spans="1:4">
      <c r="A44">
        <f t="shared" ref="A44:A64" si="0">A43+1</f>
        <v>4</v>
      </c>
      <c r="C44">
        <v>6</v>
      </c>
    </row>
    <row r="45" spans="1:4">
      <c r="A45">
        <f t="shared" si="0"/>
        <v>5</v>
      </c>
      <c r="C45">
        <v>7</v>
      </c>
    </row>
    <row r="46" spans="1:4">
      <c r="A46">
        <f t="shared" si="0"/>
        <v>6</v>
      </c>
      <c r="C46">
        <v>8</v>
      </c>
    </row>
    <row r="47" spans="1:4">
      <c r="A47">
        <f t="shared" si="0"/>
        <v>7</v>
      </c>
      <c r="C47">
        <v>9</v>
      </c>
    </row>
    <row r="48" spans="1:4">
      <c r="A48">
        <f t="shared" si="0"/>
        <v>8</v>
      </c>
      <c r="C48">
        <v>10</v>
      </c>
    </row>
    <row r="49" spans="1:3">
      <c r="A49">
        <f t="shared" si="0"/>
        <v>9</v>
      </c>
      <c r="C49">
        <v>11</v>
      </c>
    </row>
    <row r="50" spans="1:3">
      <c r="A50">
        <f t="shared" si="0"/>
        <v>10</v>
      </c>
      <c r="C50">
        <v>12</v>
      </c>
    </row>
    <row r="51" spans="1:3">
      <c r="A51">
        <f t="shared" si="0"/>
        <v>11</v>
      </c>
    </row>
    <row r="52" spans="1:3">
      <c r="A52">
        <f t="shared" si="0"/>
        <v>12</v>
      </c>
    </row>
    <row r="53" spans="1:3">
      <c r="A53">
        <f t="shared" si="0"/>
        <v>13</v>
      </c>
    </row>
    <row r="54" spans="1:3">
      <c r="A54">
        <f t="shared" si="0"/>
        <v>14</v>
      </c>
    </row>
    <row r="55" spans="1:3">
      <c r="A55">
        <f t="shared" si="0"/>
        <v>15</v>
      </c>
    </row>
    <row r="56" spans="1:3">
      <c r="A56">
        <f t="shared" si="0"/>
        <v>16</v>
      </c>
    </row>
    <row r="57" spans="1:3">
      <c r="A57">
        <f t="shared" si="0"/>
        <v>17</v>
      </c>
    </row>
    <row r="58" spans="1:3">
      <c r="A58">
        <f t="shared" si="0"/>
        <v>18</v>
      </c>
    </row>
    <row r="59" spans="1:3">
      <c r="A59">
        <f t="shared" si="0"/>
        <v>19</v>
      </c>
    </row>
    <row r="60" spans="1:3">
      <c r="A60">
        <f t="shared" si="0"/>
        <v>20</v>
      </c>
    </row>
    <row r="61" spans="1:3">
      <c r="A61">
        <f t="shared" si="0"/>
        <v>21</v>
      </c>
    </row>
    <row r="62" spans="1:3">
      <c r="A62">
        <f t="shared" si="0"/>
        <v>22</v>
      </c>
    </row>
    <row r="63" spans="1:3">
      <c r="A63">
        <f t="shared" si="0"/>
        <v>23</v>
      </c>
    </row>
    <row r="64" spans="1:3">
      <c r="A64">
        <f t="shared" si="0"/>
        <v>24</v>
      </c>
    </row>
  </sheetData>
  <sortState ref="G1:G13">
    <sortCondition ref="G1"/>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19</vt:i4>
      </vt:variant>
    </vt:vector>
  </HeadingPairs>
  <TitlesOfParts>
    <vt:vector size="22" baseType="lpstr">
      <vt:lpstr>Tarrif for upto 5kW</vt:lpstr>
      <vt:lpstr>Time usage Tarrif (&gt;5kW)</vt:lpstr>
      <vt:lpstr>Sheet2</vt:lpstr>
      <vt:lpstr>CCF</vt:lpstr>
      <vt:lpstr>CFR</vt:lpstr>
      <vt:lpstr>Compact</vt:lpstr>
      <vt:lpstr>Cons</vt:lpstr>
      <vt:lpstr>Consumption</vt:lpstr>
      <vt:lpstr>DCI</vt:lpstr>
      <vt:lpstr>EER</vt:lpstr>
      <vt:lpstr>Incand</vt:lpstr>
      <vt:lpstr>LED</vt:lpstr>
      <vt:lpstr>LEDTUBE</vt:lpstr>
      <vt:lpstr>Months</vt:lpstr>
      <vt:lpstr>NEWLED</vt:lpstr>
      <vt:lpstr>Options</vt:lpstr>
      <vt:lpstr>'Tarrif for upto 5kW'!Print_Area</vt:lpstr>
      <vt:lpstr>Split</vt:lpstr>
      <vt:lpstr>Spot</vt:lpstr>
      <vt:lpstr>Tube</vt:lpstr>
      <vt:lpstr>Type</vt:lpstr>
      <vt:lpstr>Win</vt:lpstr>
    </vt:vector>
  </TitlesOfParts>
  <Company>Grizli777</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RIHAB</dc:creator>
  <cp:lastModifiedBy>RIHAB</cp:lastModifiedBy>
  <cp:lastPrinted>2013-08-08T20:57:24Z</cp:lastPrinted>
  <dcterms:created xsi:type="dcterms:W3CDTF">2013-08-08T12:46:29Z</dcterms:created>
  <dcterms:modified xsi:type="dcterms:W3CDTF">2013-11-16T13:42:54Z</dcterms:modified>
</cp:coreProperties>
</file>