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rubustus/Documents/Uni/projektpraktikum/Isingmodel/Messdaten/Binderkumulanten_Daten/"/>
    </mc:Choice>
  </mc:AlternateContent>
  <xr:revisionPtr revIDLastSave="0" documentId="13_ncr:1_{6B74D91E-1000-B443-839C-1E8C90FCC69B}" xr6:coauthVersionLast="36" xr6:coauthVersionMax="36" xr10:uidLastSave="{00000000-0000-0000-0000-000000000000}"/>
  <bookViews>
    <workbookView xWindow="320" yWindow="460" windowWidth="24940" windowHeight="14240" activeTab="1" xr2:uid="{770DAEFB-4860-2B4F-9771-A4827EAAAA14}"/>
  </bookViews>
  <sheets>
    <sheet name="Binderkumulante" sheetId="1" r:id="rId1"/>
    <sheet name="FSS" sheetId="2" r:id="rId2"/>
    <sheet name="FSS nur bis 100" sheetId="3" r:id="rId3"/>
  </sheets>
  <definedNames>
    <definedName name="Auswertungsdaten_1" localSheetId="1">FSS!$A$1:$F$225</definedName>
    <definedName name="Auswertungsdaten_1" localSheetId="2">'FSS nur bis 100'!$A$1:$F$225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2" i="2"/>
  <c r="G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T9" i="2"/>
  <c r="T10" i="2"/>
  <c r="T11" i="2"/>
  <c r="T12" i="2"/>
  <c r="T13" i="2"/>
  <c r="T14" i="2"/>
  <c r="T15" i="2"/>
  <c r="T16" i="2"/>
  <c r="T17" i="2"/>
  <c r="T8" i="2"/>
  <c r="T7" i="2"/>
  <c r="T6" i="2"/>
  <c r="T5" i="2"/>
  <c r="T4" i="2"/>
  <c r="T3" i="2"/>
  <c r="U2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V2" i="3" l="1"/>
  <c r="W2" i="3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2" i="3"/>
  <c r="S2" i="3"/>
  <c r="T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T17" i="3"/>
  <c r="S17" i="3"/>
  <c r="O193" i="3"/>
  <c r="N193" i="3"/>
  <c r="H193" i="3"/>
  <c r="E193" i="3"/>
  <c r="I193" i="3" s="1"/>
  <c r="D193" i="3"/>
  <c r="C193" i="3"/>
  <c r="G193" i="3" s="1"/>
  <c r="O192" i="3"/>
  <c r="N192" i="3"/>
  <c r="H192" i="3"/>
  <c r="E192" i="3"/>
  <c r="I192" i="3" s="1"/>
  <c r="D192" i="3"/>
  <c r="C192" i="3"/>
  <c r="G192" i="3" s="1"/>
  <c r="O191" i="3"/>
  <c r="N191" i="3"/>
  <c r="H191" i="3"/>
  <c r="E191" i="3"/>
  <c r="I191" i="3" s="1"/>
  <c r="D191" i="3"/>
  <c r="C191" i="3"/>
  <c r="G191" i="3" s="1"/>
  <c r="O190" i="3"/>
  <c r="N190" i="3"/>
  <c r="H190" i="3" s="1"/>
  <c r="E190" i="3"/>
  <c r="I190" i="3" s="1"/>
  <c r="D190" i="3"/>
  <c r="C190" i="3"/>
  <c r="O189" i="3"/>
  <c r="N189" i="3"/>
  <c r="H189" i="3" s="1"/>
  <c r="E189" i="3"/>
  <c r="I189" i="3" s="1"/>
  <c r="D189" i="3"/>
  <c r="C189" i="3"/>
  <c r="O188" i="3"/>
  <c r="N188" i="3"/>
  <c r="H188" i="3"/>
  <c r="E188" i="3"/>
  <c r="I188" i="3" s="1"/>
  <c r="D188" i="3"/>
  <c r="C188" i="3"/>
  <c r="G188" i="3" s="1"/>
  <c r="O187" i="3"/>
  <c r="N187" i="3"/>
  <c r="H187" i="3"/>
  <c r="G187" i="3"/>
  <c r="E187" i="3"/>
  <c r="I187" i="3" s="1"/>
  <c r="D187" i="3"/>
  <c r="C187" i="3"/>
  <c r="O186" i="3"/>
  <c r="N186" i="3"/>
  <c r="H186" i="3" s="1"/>
  <c r="E186" i="3"/>
  <c r="I186" i="3" s="1"/>
  <c r="D186" i="3"/>
  <c r="C186" i="3"/>
  <c r="O185" i="3"/>
  <c r="N185" i="3"/>
  <c r="H185" i="3" s="1"/>
  <c r="E185" i="3"/>
  <c r="I185" i="3" s="1"/>
  <c r="D185" i="3"/>
  <c r="C185" i="3"/>
  <c r="G185" i="3" s="1"/>
  <c r="O184" i="3"/>
  <c r="N184" i="3"/>
  <c r="H184" i="3"/>
  <c r="E184" i="3"/>
  <c r="I184" i="3" s="1"/>
  <c r="D184" i="3"/>
  <c r="C184" i="3"/>
  <c r="G184" i="3" s="1"/>
  <c r="O183" i="3"/>
  <c r="N183" i="3"/>
  <c r="H183" i="3"/>
  <c r="G183" i="3"/>
  <c r="E183" i="3"/>
  <c r="I183" i="3" s="1"/>
  <c r="D183" i="3"/>
  <c r="C183" i="3"/>
  <c r="O182" i="3"/>
  <c r="N182" i="3"/>
  <c r="H182" i="3" s="1"/>
  <c r="E182" i="3"/>
  <c r="I182" i="3" s="1"/>
  <c r="D182" i="3"/>
  <c r="C182" i="3"/>
  <c r="O181" i="3"/>
  <c r="N181" i="3"/>
  <c r="H181" i="3" s="1"/>
  <c r="E181" i="3"/>
  <c r="I181" i="3" s="1"/>
  <c r="D181" i="3"/>
  <c r="C181" i="3"/>
  <c r="O180" i="3"/>
  <c r="N180" i="3"/>
  <c r="H180" i="3"/>
  <c r="E180" i="3"/>
  <c r="I180" i="3" s="1"/>
  <c r="D180" i="3"/>
  <c r="C180" i="3"/>
  <c r="G180" i="3" s="1"/>
  <c r="O179" i="3"/>
  <c r="N179" i="3"/>
  <c r="H179" i="3"/>
  <c r="G179" i="3"/>
  <c r="E179" i="3"/>
  <c r="I179" i="3" s="1"/>
  <c r="D179" i="3"/>
  <c r="C179" i="3"/>
  <c r="O178" i="3"/>
  <c r="N178" i="3"/>
  <c r="H178" i="3" s="1"/>
  <c r="E178" i="3"/>
  <c r="D178" i="3"/>
  <c r="C178" i="3"/>
  <c r="O177" i="3"/>
  <c r="N177" i="3"/>
  <c r="H177" i="3" s="1"/>
  <c r="E177" i="3"/>
  <c r="I177" i="3" s="1"/>
  <c r="D177" i="3"/>
  <c r="C177" i="3"/>
  <c r="G177" i="3" s="1"/>
  <c r="O176" i="3"/>
  <c r="N176" i="3"/>
  <c r="H176" i="3"/>
  <c r="E176" i="3"/>
  <c r="I176" i="3" s="1"/>
  <c r="D176" i="3"/>
  <c r="C176" i="3"/>
  <c r="G176" i="3" s="1"/>
  <c r="O175" i="3"/>
  <c r="N175" i="3"/>
  <c r="H175" i="3"/>
  <c r="G175" i="3"/>
  <c r="E175" i="3"/>
  <c r="I175" i="3" s="1"/>
  <c r="D175" i="3"/>
  <c r="C175" i="3"/>
  <c r="O174" i="3"/>
  <c r="N174" i="3"/>
  <c r="H174" i="3" s="1"/>
  <c r="E174" i="3"/>
  <c r="D174" i="3"/>
  <c r="C174" i="3"/>
  <c r="O173" i="3"/>
  <c r="N173" i="3"/>
  <c r="H173" i="3" s="1"/>
  <c r="E173" i="3"/>
  <c r="I173" i="3" s="1"/>
  <c r="D173" i="3"/>
  <c r="C173" i="3"/>
  <c r="O172" i="3"/>
  <c r="N172" i="3"/>
  <c r="H172" i="3"/>
  <c r="E172" i="3"/>
  <c r="I172" i="3" s="1"/>
  <c r="D172" i="3"/>
  <c r="C172" i="3"/>
  <c r="G172" i="3" s="1"/>
  <c r="O171" i="3"/>
  <c r="N171" i="3"/>
  <c r="H171" i="3"/>
  <c r="G171" i="3"/>
  <c r="E171" i="3"/>
  <c r="I171" i="3" s="1"/>
  <c r="D171" i="3"/>
  <c r="C171" i="3"/>
  <c r="O170" i="3"/>
  <c r="N170" i="3"/>
  <c r="H170" i="3" s="1"/>
  <c r="E170" i="3"/>
  <c r="I170" i="3" s="1"/>
  <c r="D170" i="3"/>
  <c r="C170" i="3"/>
  <c r="O169" i="3"/>
  <c r="N169" i="3"/>
  <c r="H169" i="3" s="1"/>
  <c r="E169" i="3"/>
  <c r="I169" i="3" s="1"/>
  <c r="D169" i="3"/>
  <c r="C169" i="3"/>
  <c r="G169" i="3" s="1"/>
  <c r="O168" i="3"/>
  <c r="N168" i="3"/>
  <c r="H168" i="3"/>
  <c r="E168" i="3"/>
  <c r="I168" i="3" s="1"/>
  <c r="D168" i="3"/>
  <c r="C168" i="3"/>
  <c r="G168" i="3" s="1"/>
  <c r="O167" i="3"/>
  <c r="N167" i="3"/>
  <c r="H167" i="3"/>
  <c r="G167" i="3"/>
  <c r="E167" i="3"/>
  <c r="I167" i="3" s="1"/>
  <c r="D167" i="3"/>
  <c r="C167" i="3"/>
  <c r="O166" i="3"/>
  <c r="N166" i="3"/>
  <c r="H166" i="3" s="1"/>
  <c r="E166" i="3"/>
  <c r="I166" i="3" s="1"/>
  <c r="D166" i="3"/>
  <c r="C166" i="3"/>
  <c r="O165" i="3"/>
  <c r="N165" i="3"/>
  <c r="H165" i="3" s="1"/>
  <c r="E165" i="3"/>
  <c r="I165" i="3" s="1"/>
  <c r="D165" i="3"/>
  <c r="C165" i="3"/>
  <c r="O164" i="3"/>
  <c r="N164" i="3"/>
  <c r="H164" i="3"/>
  <c r="E164" i="3"/>
  <c r="I164" i="3" s="1"/>
  <c r="D164" i="3"/>
  <c r="C164" i="3"/>
  <c r="G164" i="3" s="1"/>
  <c r="O163" i="3"/>
  <c r="N163" i="3"/>
  <c r="H163" i="3"/>
  <c r="G163" i="3"/>
  <c r="E163" i="3"/>
  <c r="I163" i="3" s="1"/>
  <c r="D163" i="3"/>
  <c r="C163" i="3"/>
  <c r="O162" i="3"/>
  <c r="N162" i="3"/>
  <c r="H162" i="3" s="1"/>
  <c r="E162" i="3"/>
  <c r="D162" i="3"/>
  <c r="C162" i="3"/>
  <c r="O161" i="3"/>
  <c r="N161" i="3"/>
  <c r="H161" i="3" s="1"/>
  <c r="E161" i="3"/>
  <c r="I161" i="3" s="1"/>
  <c r="D161" i="3"/>
  <c r="C161" i="3"/>
  <c r="G161" i="3" s="1"/>
  <c r="O160" i="3"/>
  <c r="N160" i="3"/>
  <c r="H160" i="3"/>
  <c r="E160" i="3"/>
  <c r="I160" i="3" s="1"/>
  <c r="D160" i="3"/>
  <c r="C160" i="3"/>
  <c r="G160" i="3" s="1"/>
  <c r="O159" i="3"/>
  <c r="N159" i="3"/>
  <c r="H159" i="3"/>
  <c r="G159" i="3"/>
  <c r="E159" i="3"/>
  <c r="I159" i="3" s="1"/>
  <c r="D159" i="3"/>
  <c r="C159" i="3"/>
  <c r="O158" i="3"/>
  <c r="N158" i="3"/>
  <c r="H158" i="3" s="1"/>
  <c r="E158" i="3"/>
  <c r="D158" i="3"/>
  <c r="C158" i="3"/>
  <c r="O157" i="3"/>
  <c r="N157" i="3"/>
  <c r="H157" i="3" s="1"/>
  <c r="E157" i="3"/>
  <c r="I157" i="3" s="1"/>
  <c r="D157" i="3"/>
  <c r="C157" i="3"/>
  <c r="O156" i="3"/>
  <c r="N156" i="3"/>
  <c r="H156" i="3"/>
  <c r="E156" i="3"/>
  <c r="I156" i="3" s="1"/>
  <c r="D156" i="3"/>
  <c r="C156" i="3"/>
  <c r="G156" i="3" s="1"/>
  <c r="O155" i="3"/>
  <c r="N155" i="3"/>
  <c r="H155" i="3"/>
  <c r="G155" i="3"/>
  <c r="E155" i="3"/>
  <c r="I155" i="3" s="1"/>
  <c r="D155" i="3"/>
  <c r="C155" i="3"/>
  <c r="O154" i="3"/>
  <c r="N154" i="3"/>
  <c r="H154" i="3" s="1"/>
  <c r="E154" i="3"/>
  <c r="I154" i="3" s="1"/>
  <c r="D154" i="3"/>
  <c r="C154" i="3"/>
  <c r="O153" i="3"/>
  <c r="N153" i="3"/>
  <c r="H153" i="3" s="1"/>
  <c r="E153" i="3"/>
  <c r="I153" i="3" s="1"/>
  <c r="D153" i="3"/>
  <c r="C153" i="3"/>
  <c r="G153" i="3" s="1"/>
  <c r="O152" i="3"/>
  <c r="N152" i="3"/>
  <c r="H152" i="3"/>
  <c r="E152" i="3"/>
  <c r="I152" i="3" s="1"/>
  <c r="D152" i="3"/>
  <c r="C152" i="3"/>
  <c r="G152" i="3" s="1"/>
  <c r="O151" i="3"/>
  <c r="N151" i="3"/>
  <c r="H151" i="3"/>
  <c r="G151" i="3"/>
  <c r="E151" i="3"/>
  <c r="I151" i="3" s="1"/>
  <c r="D151" i="3"/>
  <c r="C151" i="3"/>
  <c r="O150" i="3"/>
  <c r="N150" i="3"/>
  <c r="H150" i="3" s="1"/>
  <c r="G150" i="3"/>
  <c r="E150" i="3"/>
  <c r="D150" i="3"/>
  <c r="C150" i="3"/>
  <c r="O149" i="3"/>
  <c r="N149" i="3"/>
  <c r="H149" i="3" s="1"/>
  <c r="E149" i="3"/>
  <c r="I149" i="3" s="1"/>
  <c r="D149" i="3"/>
  <c r="C149" i="3"/>
  <c r="G149" i="3" s="1"/>
  <c r="O148" i="3"/>
  <c r="N148" i="3"/>
  <c r="H148" i="3"/>
  <c r="E148" i="3"/>
  <c r="I148" i="3" s="1"/>
  <c r="D148" i="3"/>
  <c r="C148" i="3"/>
  <c r="G148" i="3" s="1"/>
  <c r="O147" i="3"/>
  <c r="N147" i="3"/>
  <c r="H147" i="3"/>
  <c r="G147" i="3"/>
  <c r="E147" i="3"/>
  <c r="I147" i="3" s="1"/>
  <c r="D147" i="3"/>
  <c r="C147" i="3"/>
  <c r="O146" i="3"/>
  <c r="N146" i="3"/>
  <c r="H146" i="3" s="1"/>
  <c r="G146" i="3"/>
  <c r="E146" i="3"/>
  <c r="D146" i="3"/>
  <c r="C146" i="3"/>
  <c r="O145" i="3"/>
  <c r="N145" i="3"/>
  <c r="H145" i="3" s="1"/>
  <c r="E145" i="3"/>
  <c r="I145" i="3" s="1"/>
  <c r="D145" i="3"/>
  <c r="C145" i="3"/>
  <c r="G145" i="3" s="1"/>
  <c r="O144" i="3"/>
  <c r="N144" i="3"/>
  <c r="H144" i="3"/>
  <c r="E144" i="3"/>
  <c r="I144" i="3" s="1"/>
  <c r="D144" i="3"/>
  <c r="C144" i="3"/>
  <c r="G144" i="3" s="1"/>
  <c r="O143" i="3"/>
  <c r="N143" i="3"/>
  <c r="H143" i="3"/>
  <c r="G143" i="3"/>
  <c r="E143" i="3"/>
  <c r="I143" i="3" s="1"/>
  <c r="D143" i="3"/>
  <c r="C143" i="3"/>
  <c r="O142" i="3"/>
  <c r="N142" i="3"/>
  <c r="H142" i="3" s="1"/>
  <c r="G142" i="3"/>
  <c r="E142" i="3"/>
  <c r="D142" i="3"/>
  <c r="C142" i="3"/>
  <c r="O141" i="3"/>
  <c r="N141" i="3"/>
  <c r="H141" i="3" s="1"/>
  <c r="E141" i="3"/>
  <c r="I141" i="3" s="1"/>
  <c r="D141" i="3"/>
  <c r="C141" i="3"/>
  <c r="G141" i="3" s="1"/>
  <c r="O140" i="3"/>
  <c r="N140" i="3"/>
  <c r="H140" i="3"/>
  <c r="E140" i="3"/>
  <c r="I140" i="3" s="1"/>
  <c r="D140" i="3"/>
  <c r="C140" i="3"/>
  <c r="G140" i="3" s="1"/>
  <c r="O139" i="3"/>
  <c r="N139" i="3"/>
  <c r="H139" i="3"/>
  <c r="G139" i="3"/>
  <c r="E139" i="3"/>
  <c r="I139" i="3" s="1"/>
  <c r="D139" i="3"/>
  <c r="C139" i="3"/>
  <c r="O138" i="3"/>
  <c r="N138" i="3"/>
  <c r="H138" i="3" s="1"/>
  <c r="G138" i="3"/>
  <c r="E138" i="3"/>
  <c r="D138" i="3"/>
  <c r="C138" i="3"/>
  <c r="O137" i="3"/>
  <c r="N137" i="3"/>
  <c r="H137" i="3" s="1"/>
  <c r="E137" i="3"/>
  <c r="I137" i="3" s="1"/>
  <c r="D137" i="3"/>
  <c r="C137" i="3"/>
  <c r="G137" i="3" s="1"/>
  <c r="O136" i="3"/>
  <c r="N136" i="3"/>
  <c r="H136" i="3"/>
  <c r="E136" i="3"/>
  <c r="I136" i="3" s="1"/>
  <c r="D136" i="3"/>
  <c r="C136" i="3"/>
  <c r="G136" i="3" s="1"/>
  <c r="O135" i="3"/>
  <c r="N135" i="3"/>
  <c r="I135" i="3"/>
  <c r="H135" i="3"/>
  <c r="E135" i="3"/>
  <c r="D135" i="3"/>
  <c r="C135" i="3"/>
  <c r="G135" i="3" s="1"/>
  <c r="O134" i="3"/>
  <c r="N134" i="3"/>
  <c r="I134" i="3"/>
  <c r="H134" i="3"/>
  <c r="E134" i="3"/>
  <c r="D134" i="3"/>
  <c r="C134" i="3"/>
  <c r="G134" i="3" s="1"/>
  <c r="O133" i="3"/>
  <c r="N133" i="3"/>
  <c r="I133" i="3"/>
  <c r="H133" i="3"/>
  <c r="E133" i="3"/>
  <c r="D133" i="3"/>
  <c r="C133" i="3"/>
  <c r="G133" i="3" s="1"/>
  <c r="O132" i="3"/>
  <c r="N132" i="3"/>
  <c r="I132" i="3"/>
  <c r="H132" i="3"/>
  <c r="E132" i="3"/>
  <c r="D132" i="3"/>
  <c r="C132" i="3"/>
  <c r="G132" i="3" s="1"/>
  <c r="O131" i="3"/>
  <c r="I131" i="3" s="1"/>
  <c r="N131" i="3"/>
  <c r="H131" i="3"/>
  <c r="E131" i="3"/>
  <c r="D131" i="3"/>
  <c r="C131" i="3"/>
  <c r="G131" i="3" s="1"/>
  <c r="O130" i="3"/>
  <c r="I130" i="3" s="1"/>
  <c r="N130" i="3"/>
  <c r="H130" i="3"/>
  <c r="E130" i="3"/>
  <c r="D130" i="3"/>
  <c r="C130" i="3"/>
  <c r="G130" i="3" s="1"/>
  <c r="O129" i="3"/>
  <c r="I129" i="3" s="1"/>
  <c r="N129" i="3"/>
  <c r="H129" i="3"/>
  <c r="E129" i="3"/>
  <c r="D129" i="3"/>
  <c r="C129" i="3"/>
  <c r="G129" i="3" s="1"/>
  <c r="O128" i="3"/>
  <c r="I128" i="3" s="1"/>
  <c r="N128" i="3"/>
  <c r="H128" i="3"/>
  <c r="E128" i="3"/>
  <c r="D128" i="3"/>
  <c r="C128" i="3"/>
  <c r="G128" i="3" s="1"/>
  <c r="O127" i="3"/>
  <c r="I127" i="3" s="1"/>
  <c r="N127" i="3"/>
  <c r="H127" i="3"/>
  <c r="E127" i="3"/>
  <c r="D127" i="3"/>
  <c r="C127" i="3"/>
  <c r="G127" i="3" s="1"/>
  <c r="O126" i="3"/>
  <c r="N126" i="3"/>
  <c r="H126" i="3"/>
  <c r="E126" i="3"/>
  <c r="I126" i="3" s="1"/>
  <c r="D126" i="3"/>
  <c r="C126" i="3"/>
  <c r="G126" i="3" s="1"/>
  <c r="O125" i="3"/>
  <c r="N125" i="3"/>
  <c r="H125" i="3"/>
  <c r="E125" i="3"/>
  <c r="I125" i="3" s="1"/>
  <c r="D125" i="3"/>
  <c r="C125" i="3"/>
  <c r="G125" i="3" s="1"/>
  <c r="O124" i="3"/>
  <c r="N124" i="3"/>
  <c r="H124" i="3"/>
  <c r="E124" i="3"/>
  <c r="I124" i="3" s="1"/>
  <c r="D124" i="3"/>
  <c r="C124" i="3"/>
  <c r="G124" i="3" s="1"/>
  <c r="O123" i="3"/>
  <c r="N123" i="3"/>
  <c r="H123" i="3"/>
  <c r="E123" i="3"/>
  <c r="I123" i="3" s="1"/>
  <c r="D123" i="3"/>
  <c r="C123" i="3"/>
  <c r="G123" i="3" s="1"/>
  <c r="O122" i="3"/>
  <c r="N122" i="3"/>
  <c r="H122" i="3"/>
  <c r="E122" i="3"/>
  <c r="I122" i="3" s="1"/>
  <c r="D122" i="3"/>
  <c r="C122" i="3"/>
  <c r="G122" i="3" s="1"/>
  <c r="O121" i="3"/>
  <c r="N121" i="3"/>
  <c r="H121" i="3"/>
  <c r="E121" i="3"/>
  <c r="I121" i="3" s="1"/>
  <c r="D121" i="3"/>
  <c r="C121" i="3"/>
  <c r="G121" i="3" s="1"/>
  <c r="O120" i="3"/>
  <c r="N120" i="3"/>
  <c r="H120" i="3"/>
  <c r="E120" i="3"/>
  <c r="I120" i="3" s="1"/>
  <c r="D120" i="3"/>
  <c r="C120" i="3"/>
  <c r="G120" i="3" s="1"/>
  <c r="O119" i="3"/>
  <c r="N119" i="3"/>
  <c r="H119" i="3"/>
  <c r="E119" i="3"/>
  <c r="I119" i="3" s="1"/>
  <c r="D119" i="3"/>
  <c r="C119" i="3"/>
  <c r="G119" i="3" s="1"/>
  <c r="O118" i="3"/>
  <c r="N118" i="3"/>
  <c r="H118" i="3"/>
  <c r="E118" i="3"/>
  <c r="I118" i="3" s="1"/>
  <c r="D118" i="3"/>
  <c r="C118" i="3"/>
  <c r="G118" i="3" s="1"/>
  <c r="O117" i="3"/>
  <c r="N117" i="3"/>
  <c r="H117" i="3"/>
  <c r="E117" i="3"/>
  <c r="I117" i="3" s="1"/>
  <c r="D117" i="3"/>
  <c r="C117" i="3"/>
  <c r="G117" i="3" s="1"/>
  <c r="O116" i="3"/>
  <c r="N116" i="3"/>
  <c r="H116" i="3"/>
  <c r="E116" i="3"/>
  <c r="I116" i="3" s="1"/>
  <c r="D116" i="3"/>
  <c r="C116" i="3"/>
  <c r="G116" i="3" s="1"/>
  <c r="O115" i="3"/>
  <c r="N115" i="3"/>
  <c r="H115" i="3"/>
  <c r="E115" i="3"/>
  <c r="I115" i="3" s="1"/>
  <c r="D115" i="3"/>
  <c r="C115" i="3"/>
  <c r="G115" i="3" s="1"/>
  <c r="O114" i="3"/>
  <c r="N114" i="3"/>
  <c r="H114" i="3"/>
  <c r="E114" i="3"/>
  <c r="I114" i="3" s="1"/>
  <c r="D114" i="3"/>
  <c r="C114" i="3"/>
  <c r="G114" i="3" s="1"/>
  <c r="O113" i="3"/>
  <c r="N113" i="3"/>
  <c r="H113" i="3"/>
  <c r="E113" i="3"/>
  <c r="I113" i="3" s="1"/>
  <c r="D113" i="3"/>
  <c r="C113" i="3"/>
  <c r="G113" i="3" s="1"/>
  <c r="O112" i="3"/>
  <c r="N112" i="3"/>
  <c r="H112" i="3"/>
  <c r="E112" i="3"/>
  <c r="I112" i="3" s="1"/>
  <c r="D112" i="3"/>
  <c r="C112" i="3"/>
  <c r="G112" i="3" s="1"/>
  <c r="O111" i="3"/>
  <c r="N111" i="3"/>
  <c r="H111" i="3"/>
  <c r="E111" i="3"/>
  <c r="I111" i="3" s="1"/>
  <c r="D111" i="3"/>
  <c r="C111" i="3"/>
  <c r="G111" i="3" s="1"/>
  <c r="O110" i="3"/>
  <c r="N110" i="3"/>
  <c r="H110" i="3"/>
  <c r="E110" i="3"/>
  <c r="I110" i="3" s="1"/>
  <c r="D110" i="3"/>
  <c r="C110" i="3"/>
  <c r="G110" i="3" s="1"/>
  <c r="O109" i="3"/>
  <c r="N109" i="3"/>
  <c r="H109" i="3"/>
  <c r="E109" i="3"/>
  <c r="I109" i="3" s="1"/>
  <c r="D109" i="3"/>
  <c r="C109" i="3"/>
  <c r="G109" i="3" s="1"/>
  <c r="O108" i="3"/>
  <c r="N108" i="3"/>
  <c r="H108" i="3"/>
  <c r="E108" i="3"/>
  <c r="I108" i="3" s="1"/>
  <c r="D108" i="3"/>
  <c r="C108" i="3"/>
  <c r="G108" i="3" s="1"/>
  <c r="O107" i="3"/>
  <c r="N107" i="3"/>
  <c r="H107" i="3"/>
  <c r="E107" i="3"/>
  <c r="I107" i="3" s="1"/>
  <c r="D107" i="3"/>
  <c r="C107" i="3"/>
  <c r="G107" i="3" s="1"/>
  <c r="O106" i="3"/>
  <c r="N106" i="3"/>
  <c r="H106" i="3"/>
  <c r="E106" i="3"/>
  <c r="I106" i="3" s="1"/>
  <c r="D106" i="3"/>
  <c r="C106" i="3"/>
  <c r="G106" i="3" s="1"/>
  <c r="O105" i="3"/>
  <c r="N105" i="3"/>
  <c r="H105" i="3"/>
  <c r="E105" i="3"/>
  <c r="I105" i="3" s="1"/>
  <c r="D105" i="3"/>
  <c r="C105" i="3"/>
  <c r="G105" i="3" s="1"/>
  <c r="O104" i="3"/>
  <c r="N104" i="3"/>
  <c r="H104" i="3"/>
  <c r="E104" i="3"/>
  <c r="I104" i="3" s="1"/>
  <c r="D104" i="3"/>
  <c r="C104" i="3"/>
  <c r="G104" i="3" s="1"/>
  <c r="O103" i="3"/>
  <c r="N103" i="3"/>
  <c r="H103" i="3"/>
  <c r="E103" i="3"/>
  <c r="I103" i="3" s="1"/>
  <c r="D103" i="3"/>
  <c r="C103" i="3"/>
  <c r="G103" i="3" s="1"/>
  <c r="O102" i="3"/>
  <c r="N102" i="3"/>
  <c r="H102" i="3"/>
  <c r="E102" i="3"/>
  <c r="I102" i="3" s="1"/>
  <c r="D102" i="3"/>
  <c r="C102" i="3"/>
  <c r="G102" i="3" s="1"/>
  <c r="O101" i="3"/>
  <c r="N101" i="3"/>
  <c r="H101" i="3"/>
  <c r="E101" i="3"/>
  <c r="I101" i="3" s="1"/>
  <c r="D101" i="3"/>
  <c r="C101" i="3"/>
  <c r="G101" i="3" s="1"/>
  <c r="O100" i="3"/>
  <c r="N100" i="3"/>
  <c r="H100" i="3"/>
  <c r="E100" i="3"/>
  <c r="I100" i="3" s="1"/>
  <c r="D100" i="3"/>
  <c r="C100" i="3"/>
  <c r="G100" i="3" s="1"/>
  <c r="O99" i="3"/>
  <c r="N99" i="3"/>
  <c r="H99" i="3"/>
  <c r="E99" i="3"/>
  <c r="I99" i="3" s="1"/>
  <c r="D99" i="3"/>
  <c r="C99" i="3"/>
  <c r="G99" i="3" s="1"/>
  <c r="O98" i="3"/>
  <c r="N98" i="3"/>
  <c r="H98" i="3"/>
  <c r="E98" i="3"/>
  <c r="I98" i="3" s="1"/>
  <c r="D98" i="3"/>
  <c r="C98" i="3"/>
  <c r="G98" i="3" s="1"/>
  <c r="O97" i="3"/>
  <c r="N97" i="3"/>
  <c r="H97" i="3"/>
  <c r="E97" i="3"/>
  <c r="I97" i="3" s="1"/>
  <c r="D97" i="3"/>
  <c r="C97" i="3"/>
  <c r="G97" i="3" s="1"/>
  <c r="O96" i="3"/>
  <c r="N96" i="3"/>
  <c r="H96" i="3"/>
  <c r="E96" i="3"/>
  <c r="I96" i="3" s="1"/>
  <c r="D96" i="3"/>
  <c r="C96" i="3"/>
  <c r="G96" i="3" s="1"/>
  <c r="O95" i="3"/>
  <c r="N95" i="3"/>
  <c r="H95" i="3"/>
  <c r="E95" i="3"/>
  <c r="I95" i="3" s="1"/>
  <c r="D95" i="3"/>
  <c r="C95" i="3"/>
  <c r="G95" i="3" s="1"/>
  <c r="O94" i="3"/>
  <c r="N94" i="3"/>
  <c r="H94" i="3"/>
  <c r="E94" i="3"/>
  <c r="I94" i="3" s="1"/>
  <c r="D94" i="3"/>
  <c r="C94" i="3"/>
  <c r="G94" i="3" s="1"/>
  <c r="O93" i="3"/>
  <c r="N93" i="3"/>
  <c r="H93" i="3"/>
  <c r="E93" i="3"/>
  <c r="I93" i="3" s="1"/>
  <c r="D93" i="3"/>
  <c r="C93" i="3"/>
  <c r="G93" i="3" s="1"/>
  <c r="O92" i="3"/>
  <c r="N92" i="3"/>
  <c r="H92" i="3"/>
  <c r="E92" i="3"/>
  <c r="I92" i="3" s="1"/>
  <c r="D92" i="3"/>
  <c r="C92" i="3"/>
  <c r="G92" i="3" s="1"/>
  <c r="O91" i="3"/>
  <c r="N91" i="3"/>
  <c r="H91" i="3"/>
  <c r="E91" i="3"/>
  <c r="I91" i="3" s="1"/>
  <c r="D91" i="3"/>
  <c r="C91" i="3"/>
  <c r="G91" i="3" s="1"/>
  <c r="O90" i="3"/>
  <c r="N90" i="3"/>
  <c r="H90" i="3"/>
  <c r="E90" i="3"/>
  <c r="I90" i="3" s="1"/>
  <c r="D90" i="3"/>
  <c r="C90" i="3"/>
  <c r="G90" i="3" s="1"/>
  <c r="O89" i="3"/>
  <c r="N89" i="3"/>
  <c r="H89" i="3"/>
  <c r="E89" i="3"/>
  <c r="I89" i="3" s="1"/>
  <c r="D89" i="3"/>
  <c r="C89" i="3"/>
  <c r="G89" i="3" s="1"/>
  <c r="O88" i="3"/>
  <c r="N88" i="3"/>
  <c r="H88" i="3"/>
  <c r="E88" i="3"/>
  <c r="I88" i="3" s="1"/>
  <c r="D88" i="3"/>
  <c r="C88" i="3"/>
  <c r="G88" i="3" s="1"/>
  <c r="O87" i="3"/>
  <c r="N87" i="3"/>
  <c r="H87" i="3"/>
  <c r="E87" i="3"/>
  <c r="I87" i="3" s="1"/>
  <c r="D87" i="3"/>
  <c r="C87" i="3"/>
  <c r="G87" i="3" s="1"/>
  <c r="O86" i="3"/>
  <c r="N86" i="3"/>
  <c r="H86" i="3"/>
  <c r="E86" i="3"/>
  <c r="I86" i="3" s="1"/>
  <c r="D86" i="3"/>
  <c r="C86" i="3"/>
  <c r="G86" i="3" s="1"/>
  <c r="O85" i="3"/>
  <c r="N85" i="3"/>
  <c r="H85" i="3"/>
  <c r="E85" i="3"/>
  <c r="I85" i="3" s="1"/>
  <c r="D85" i="3"/>
  <c r="C85" i="3"/>
  <c r="G85" i="3" s="1"/>
  <c r="O84" i="3"/>
  <c r="N84" i="3"/>
  <c r="H84" i="3"/>
  <c r="E84" i="3"/>
  <c r="I84" i="3" s="1"/>
  <c r="D84" i="3"/>
  <c r="C84" i="3"/>
  <c r="G84" i="3" s="1"/>
  <c r="O83" i="3"/>
  <c r="N83" i="3"/>
  <c r="H83" i="3"/>
  <c r="E83" i="3"/>
  <c r="I83" i="3" s="1"/>
  <c r="D83" i="3"/>
  <c r="C83" i="3"/>
  <c r="G83" i="3" s="1"/>
  <c r="O82" i="3"/>
  <c r="N82" i="3"/>
  <c r="H82" i="3"/>
  <c r="E82" i="3"/>
  <c r="I82" i="3" s="1"/>
  <c r="D82" i="3"/>
  <c r="C82" i="3"/>
  <c r="G82" i="3" s="1"/>
  <c r="O81" i="3"/>
  <c r="N81" i="3"/>
  <c r="H81" i="3"/>
  <c r="E81" i="3"/>
  <c r="I81" i="3" s="1"/>
  <c r="D81" i="3"/>
  <c r="C81" i="3"/>
  <c r="G81" i="3" s="1"/>
  <c r="O80" i="3"/>
  <c r="N80" i="3"/>
  <c r="H80" i="3"/>
  <c r="E80" i="3"/>
  <c r="I80" i="3" s="1"/>
  <c r="D80" i="3"/>
  <c r="C80" i="3"/>
  <c r="G80" i="3" s="1"/>
  <c r="O79" i="3"/>
  <c r="N79" i="3"/>
  <c r="H79" i="3"/>
  <c r="E79" i="3"/>
  <c r="I79" i="3" s="1"/>
  <c r="D79" i="3"/>
  <c r="C79" i="3"/>
  <c r="G79" i="3" s="1"/>
  <c r="O78" i="3"/>
  <c r="N78" i="3"/>
  <c r="H78" i="3"/>
  <c r="G78" i="3"/>
  <c r="E78" i="3"/>
  <c r="I78" i="3" s="1"/>
  <c r="D78" i="3"/>
  <c r="C78" i="3"/>
  <c r="O77" i="3"/>
  <c r="N77" i="3"/>
  <c r="H77" i="3"/>
  <c r="E77" i="3"/>
  <c r="I77" i="3" s="1"/>
  <c r="D77" i="3"/>
  <c r="C77" i="3"/>
  <c r="G77" i="3" s="1"/>
  <c r="O76" i="3"/>
  <c r="N76" i="3"/>
  <c r="H76" i="3" s="1"/>
  <c r="E76" i="3"/>
  <c r="I76" i="3" s="1"/>
  <c r="D76" i="3"/>
  <c r="C76" i="3"/>
  <c r="O75" i="3"/>
  <c r="N75" i="3"/>
  <c r="H75" i="3"/>
  <c r="E75" i="3"/>
  <c r="I75" i="3" s="1"/>
  <c r="D75" i="3"/>
  <c r="C75" i="3"/>
  <c r="G75" i="3" s="1"/>
  <c r="O74" i="3"/>
  <c r="N74" i="3"/>
  <c r="H74" i="3" s="1"/>
  <c r="G74" i="3"/>
  <c r="E74" i="3"/>
  <c r="I74" i="3" s="1"/>
  <c r="D74" i="3"/>
  <c r="C74" i="3"/>
  <c r="O73" i="3"/>
  <c r="N73" i="3"/>
  <c r="H73" i="3"/>
  <c r="E73" i="3"/>
  <c r="I73" i="3" s="1"/>
  <c r="D73" i="3"/>
  <c r="C73" i="3"/>
  <c r="G73" i="3" s="1"/>
  <c r="O72" i="3"/>
  <c r="N72" i="3"/>
  <c r="H72" i="3" s="1"/>
  <c r="E72" i="3"/>
  <c r="I72" i="3" s="1"/>
  <c r="D72" i="3"/>
  <c r="C72" i="3"/>
  <c r="O71" i="3"/>
  <c r="N71" i="3"/>
  <c r="H71" i="3"/>
  <c r="E71" i="3"/>
  <c r="I71" i="3" s="1"/>
  <c r="D71" i="3"/>
  <c r="C71" i="3"/>
  <c r="G71" i="3" s="1"/>
  <c r="O70" i="3"/>
  <c r="N70" i="3"/>
  <c r="H70" i="3" s="1"/>
  <c r="G70" i="3"/>
  <c r="E70" i="3"/>
  <c r="I70" i="3" s="1"/>
  <c r="D70" i="3"/>
  <c r="C70" i="3"/>
  <c r="O69" i="3"/>
  <c r="N69" i="3"/>
  <c r="H69" i="3"/>
  <c r="E69" i="3"/>
  <c r="I69" i="3" s="1"/>
  <c r="D69" i="3"/>
  <c r="C69" i="3"/>
  <c r="G69" i="3" s="1"/>
  <c r="O68" i="3"/>
  <c r="N68" i="3"/>
  <c r="H68" i="3" s="1"/>
  <c r="E68" i="3"/>
  <c r="I68" i="3" s="1"/>
  <c r="D68" i="3"/>
  <c r="C68" i="3"/>
  <c r="O67" i="3"/>
  <c r="N67" i="3"/>
  <c r="H67" i="3"/>
  <c r="E67" i="3"/>
  <c r="I67" i="3" s="1"/>
  <c r="D67" i="3"/>
  <c r="C67" i="3"/>
  <c r="G67" i="3" s="1"/>
  <c r="O66" i="3"/>
  <c r="N66" i="3"/>
  <c r="H66" i="3" s="1"/>
  <c r="G66" i="3"/>
  <c r="E66" i="3"/>
  <c r="I66" i="3" s="1"/>
  <c r="D66" i="3"/>
  <c r="C66" i="3"/>
  <c r="O65" i="3"/>
  <c r="N65" i="3"/>
  <c r="H65" i="3"/>
  <c r="E65" i="3"/>
  <c r="I65" i="3" s="1"/>
  <c r="D65" i="3"/>
  <c r="C65" i="3"/>
  <c r="G65" i="3" s="1"/>
  <c r="O64" i="3"/>
  <c r="N64" i="3"/>
  <c r="H64" i="3" s="1"/>
  <c r="E64" i="3"/>
  <c r="I64" i="3" s="1"/>
  <c r="D64" i="3"/>
  <c r="C64" i="3"/>
  <c r="O63" i="3"/>
  <c r="N63" i="3"/>
  <c r="H63" i="3"/>
  <c r="E63" i="3"/>
  <c r="I63" i="3" s="1"/>
  <c r="D63" i="3"/>
  <c r="C63" i="3"/>
  <c r="G63" i="3" s="1"/>
  <c r="O62" i="3"/>
  <c r="N62" i="3"/>
  <c r="H62" i="3" s="1"/>
  <c r="G62" i="3"/>
  <c r="E62" i="3"/>
  <c r="I62" i="3" s="1"/>
  <c r="D62" i="3"/>
  <c r="C62" i="3"/>
  <c r="O61" i="3"/>
  <c r="N61" i="3"/>
  <c r="H61" i="3"/>
  <c r="E61" i="3"/>
  <c r="I61" i="3" s="1"/>
  <c r="D61" i="3"/>
  <c r="C61" i="3"/>
  <c r="G61" i="3" s="1"/>
  <c r="O60" i="3"/>
  <c r="N60" i="3"/>
  <c r="H60" i="3" s="1"/>
  <c r="E60" i="3"/>
  <c r="I60" i="3" s="1"/>
  <c r="D60" i="3"/>
  <c r="C60" i="3"/>
  <c r="O59" i="3"/>
  <c r="N59" i="3"/>
  <c r="H59" i="3"/>
  <c r="E59" i="3"/>
  <c r="I59" i="3" s="1"/>
  <c r="D59" i="3"/>
  <c r="C59" i="3"/>
  <c r="G59" i="3" s="1"/>
  <c r="O58" i="3"/>
  <c r="N58" i="3"/>
  <c r="H58" i="3" s="1"/>
  <c r="G58" i="3"/>
  <c r="E58" i="3"/>
  <c r="I58" i="3" s="1"/>
  <c r="D58" i="3"/>
  <c r="C58" i="3"/>
  <c r="O57" i="3"/>
  <c r="N57" i="3"/>
  <c r="H57" i="3"/>
  <c r="E57" i="3"/>
  <c r="I57" i="3" s="1"/>
  <c r="D57" i="3"/>
  <c r="C57" i="3"/>
  <c r="G57" i="3" s="1"/>
  <c r="O56" i="3"/>
  <c r="N56" i="3"/>
  <c r="H56" i="3" s="1"/>
  <c r="E56" i="3"/>
  <c r="I56" i="3" s="1"/>
  <c r="D56" i="3"/>
  <c r="C56" i="3"/>
  <c r="O55" i="3"/>
  <c r="N55" i="3"/>
  <c r="H55" i="3"/>
  <c r="E55" i="3"/>
  <c r="I55" i="3" s="1"/>
  <c r="D55" i="3"/>
  <c r="C55" i="3"/>
  <c r="G55" i="3" s="1"/>
  <c r="O54" i="3"/>
  <c r="N54" i="3"/>
  <c r="H54" i="3" s="1"/>
  <c r="G54" i="3"/>
  <c r="E54" i="3"/>
  <c r="I54" i="3" s="1"/>
  <c r="D54" i="3"/>
  <c r="C54" i="3"/>
  <c r="O53" i="3"/>
  <c r="N53" i="3"/>
  <c r="H53" i="3"/>
  <c r="E53" i="3"/>
  <c r="I53" i="3" s="1"/>
  <c r="D53" i="3"/>
  <c r="C53" i="3"/>
  <c r="G53" i="3" s="1"/>
  <c r="O52" i="3"/>
  <c r="N52" i="3"/>
  <c r="H52" i="3" s="1"/>
  <c r="E52" i="3"/>
  <c r="I52" i="3" s="1"/>
  <c r="D52" i="3"/>
  <c r="C52" i="3"/>
  <c r="O51" i="3"/>
  <c r="N51" i="3"/>
  <c r="H51" i="3"/>
  <c r="E51" i="3"/>
  <c r="I51" i="3" s="1"/>
  <c r="D51" i="3"/>
  <c r="C51" i="3"/>
  <c r="G51" i="3" s="1"/>
  <c r="O50" i="3"/>
  <c r="N50" i="3"/>
  <c r="H50" i="3" s="1"/>
  <c r="G50" i="3"/>
  <c r="E50" i="3"/>
  <c r="I50" i="3" s="1"/>
  <c r="D50" i="3"/>
  <c r="C50" i="3"/>
  <c r="O49" i="3"/>
  <c r="N49" i="3"/>
  <c r="H49" i="3"/>
  <c r="E49" i="3"/>
  <c r="I49" i="3" s="1"/>
  <c r="D49" i="3"/>
  <c r="C49" i="3"/>
  <c r="G49" i="3" s="1"/>
  <c r="O48" i="3"/>
  <c r="N48" i="3"/>
  <c r="H48" i="3" s="1"/>
  <c r="E48" i="3"/>
  <c r="I48" i="3" s="1"/>
  <c r="D48" i="3"/>
  <c r="C48" i="3"/>
  <c r="O47" i="3"/>
  <c r="N47" i="3"/>
  <c r="H47" i="3"/>
  <c r="E47" i="3"/>
  <c r="I47" i="3" s="1"/>
  <c r="D47" i="3"/>
  <c r="C47" i="3"/>
  <c r="G47" i="3" s="1"/>
  <c r="O46" i="3"/>
  <c r="N46" i="3"/>
  <c r="H46" i="3" s="1"/>
  <c r="G46" i="3"/>
  <c r="E46" i="3"/>
  <c r="I46" i="3" s="1"/>
  <c r="D46" i="3"/>
  <c r="C46" i="3"/>
  <c r="O45" i="3"/>
  <c r="N45" i="3"/>
  <c r="H45" i="3"/>
  <c r="E45" i="3"/>
  <c r="I45" i="3" s="1"/>
  <c r="D45" i="3"/>
  <c r="C45" i="3"/>
  <c r="G45" i="3" s="1"/>
  <c r="O44" i="3"/>
  <c r="N44" i="3"/>
  <c r="H44" i="3" s="1"/>
  <c r="E44" i="3"/>
  <c r="I44" i="3" s="1"/>
  <c r="D44" i="3"/>
  <c r="C44" i="3"/>
  <c r="O43" i="3"/>
  <c r="N43" i="3"/>
  <c r="H43" i="3"/>
  <c r="E43" i="3"/>
  <c r="I43" i="3" s="1"/>
  <c r="D43" i="3"/>
  <c r="C43" i="3"/>
  <c r="G43" i="3" s="1"/>
  <c r="O42" i="3"/>
  <c r="N42" i="3"/>
  <c r="H42" i="3" s="1"/>
  <c r="G42" i="3"/>
  <c r="E42" i="3"/>
  <c r="I42" i="3" s="1"/>
  <c r="D42" i="3"/>
  <c r="C42" i="3"/>
  <c r="O41" i="3"/>
  <c r="N41" i="3"/>
  <c r="H41" i="3"/>
  <c r="E41" i="3"/>
  <c r="I41" i="3" s="1"/>
  <c r="D41" i="3"/>
  <c r="C41" i="3"/>
  <c r="G41" i="3" s="1"/>
  <c r="O40" i="3"/>
  <c r="N40" i="3"/>
  <c r="H40" i="3" s="1"/>
  <c r="E40" i="3"/>
  <c r="I40" i="3" s="1"/>
  <c r="D40" i="3"/>
  <c r="C40" i="3"/>
  <c r="O39" i="3"/>
  <c r="N39" i="3"/>
  <c r="H39" i="3"/>
  <c r="E39" i="3"/>
  <c r="I39" i="3" s="1"/>
  <c r="D39" i="3"/>
  <c r="C39" i="3"/>
  <c r="G39" i="3" s="1"/>
  <c r="O38" i="3"/>
  <c r="N38" i="3"/>
  <c r="H38" i="3" s="1"/>
  <c r="G38" i="3"/>
  <c r="E38" i="3"/>
  <c r="I38" i="3" s="1"/>
  <c r="D38" i="3"/>
  <c r="C38" i="3"/>
  <c r="O37" i="3"/>
  <c r="N37" i="3"/>
  <c r="H37" i="3"/>
  <c r="E37" i="3"/>
  <c r="D37" i="3"/>
  <c r="C37" i="3"/>
  <c r="G37" i="3" s="1"/>
  <c r="O36" i="3"/>
  <c r="N36" i="3"/>
  <c r="H36" i="3" s="1"/>
  <c r="E36" i="3"/>
  <c r="I36" i="3" s="1"/>
  <c r="D36" i="3"/>
  <c r="C36" i="3"/>
  <c r="O35" i="3"/>
  <c r="N35" i="3"/>
  <c r="H35" i="3"/>
  <c r="E35" i="3"/>
  <c r="I35" i="3" s="1"/>
  <c r="D35" i="3"/>
  <c r="C35" i="3"/>
  <c r="G35" i="3" s="1"/>
  <c r="O34" i="3"/>
  <c r="N34" i="3"/>
  <c r="H34" i="3" s="1"/>
  <c r="G34" i="3"/>
  <c r="E34" i="3"/>
  <c r="I34" i="3" s="1"/>
  <c r="D34" i="3"/>
  <c r="C34" i="3"/>
  <c r="O33" i="3"/>
  <c r="N33" i="3"/>
  <c r="H33" i="3"/>
  <c r="E33" i="3"/>
  <c r="D33" i="3"/>
  <c r="C33" i="3"/>
  <c r="G33" i="3" s="1"/>
  <c r="O32" i="3"/>
  <c r="N32" i="3"/>
  <c r="H32" i="3" s="1"/>
  <c r="E32" i="3"/>
  <c r="I32" i="3" s="1"/>
  <c r="D32" i="3"/>
  <c r="C32" i="3"/>
  <c r="O31" i="3"/>
  <c r="N31" i="3"/>
  <c r="H31" i="3"/>
  <c r="E31" i="3"/>
  <c r="I31" i="3" s="1"/>
  <c r="D31" i="3"/>
  <c r="C31" i="3"/>
  <c r="G31" i="3" s="1"/>
  <c r="O30" i="3"/>
  <c r="N30" i="3"/>
  <c r="H30" i="3" s="1"/>
  <c r="G30" i="3"/>
  <c r="E30" i="3"/>
  <c r="I30" i="3" s="1"/>
  <c r="D30" i="3"/>
  <c r="C30" i="3"/>
  <c r="O29" i="3"/>
  <c r="N29" i="3"/>
  <c r="H29" i="3"/>
  <c r="E29" i="3"/>
  <c r="D29" i="3"/>
  <c r="C29" i="3"/>
  <c r="G29" i="3" s="1"/>
  <c r="O28" i="3"/>
  <c r="N28" i="3"/>
  <c r="H28" i="3" s="1"/>
  <c r="E28" i="3"/>
  <c r="I28" i="3" s="1"/>
  <c r="D28" i="3"/>
  <c r="C28" i="3"/>
  <c r="O27" i="3"/>
  <c r="N27" i="3"/>
  <c r="H27" i="3"/>
  <c r="E27" i="3"/>
  <c r="I27" i="3" s="1"/>
  <c r="D27" i="3"/>
  <c r="C27" i="3"/>
  <c r="G27" i="3" s="1"/>
  <c r="O26" i="3"/>
  <c r="N26" i="3"/>
  <c r="H26" i="3" s="1"/>
  <c r="G26" i="3"/>
  <c r="E26" i="3"/>
  <c r="I26" i="3" s="1"/>
  <c r="D26" i="3"/>
  <c r="C26" i="3"/>
  <c r="O25" i="3"/>
  <c r="N25" i="3"/>
  <c r="H25" i="3"/>
  <c r="E25" i="3"/>
  <c r="D25" i="3"/>
  <c r="C25" i="3"/>
  <c r="G25" i="3" s="1"/>
  <c r="O24" i="3"/>
  <c r="N24" i="3"/>
  <c r="H24" i="3" s="1"/>
  <c r="E24" i="3"/>
  <c r="I24" i="3" s="1"/>
  <c r="D24" i="3"/>
  <c r="C24" i="3"/>
  <c r="O23" i="3"/>
  <c r="N23" i="3"/>
  <c r="H23" i="3"/>
  <c r="E23" i="3"/>
  <c r="D23" i="3"/>
  <c r="C23" i="3"/>
  <c r="G23" i="3" s="1"/>
  <c r="O22" i="3"/>
  <c r="N22" i="3"/>
  <c r="H22" i="3" s="1"/>
  <c r="G22" i="3"/>
  <c r="E22" i="3"/>
  <c r="I22" i="3" s="1"/>
  <c r="D22" i="3"/>
  <c r="C22" i="3"/>
  <c r="O21" i="3"/>
  <c r="N21" i="3"/>
  <c r="H21" i="3"/>
  <c r="E21" i="3"/>
  <c r="D21" i="3"/>
  <c r="C21" i="3"/>
  <c r="G21" i="3" s="1"/>
  <c r="O20" i="3"/>
  <c r="N20" i="3"/>
  <c r="H20" i="3" s="1"/>
  <c r="E20" i="3"/>
  <c r="I20" i="3" s="1"/>
  <c r="D20" i="3"/>
  <c r="C20" i="3"/>
  <c r="O19" i="3"/>
  <c r="N19" i="3"/>
  <c r="H19" i="3"/>
  <c r="E19" i="3"/>
  <c r="D19" i="3"/>
  <c r="C19" i="3"/>
  <c r="G19" i="3" s="1"/>
  <c r="O18" i="3"/>
  <c r="N18" i="3"/>
  <c r="H18" i="3" s="1"/>
  <c r="G18" i="3"/>
  <c r="E18" i="3"/>
  <c r="I18" i="3" s="1"/>
  <c r="D18" i="3"/>
  <c r="C18" i="3"/>
  <c r="O17" i="3"/>
  <c r="N17" i="3"/>
  <c r="I17" i="3"/>
  <c r="H17" i="3"/>
  <c r="Y17" i="3" s="1"/>
  <c r="E17" i="3"/>
  <c r="D17" i="3"/>
  <c r="C17" i="3"/>
  <c r="G17" i="3" s="1"/>
  <c r="X17" i="3" s="1"/>
  <c r="O16" i="3"/>
  <c r="N16" i="3"/>
  <c r="I16" i="3"/>
  <c r="Z16" i="3" s="1"/>
  <c r="H16" i="3"/>
  <c r="E16" i="3"/>
  <c r="D16" i="3"/>
  <c r="C16" i="3"/>
  <c r="G16" i="3" s="1"/>
  <c r="O15" i="3"/>
  <c r="N15" i="3"/>
  <c r="G15" i="3" s="1"/>
  <c r="X15" i="3" s="1"/>
  <c r="I15" i="3"/>
  <c r="Z15" i="3" s="1"/>
  <c r="E15" i="3"/>
  <c r="D15" i="3"/>
  <c r="C15" i="3"/>
  <c r="O14" i="3"/>
  <c r="N14" i="3"/>
  <c r="H14" i="3" s="1"/>
  <c r="Y14" i="3" s="1"/>
  <c r="G14" i="3"/>
  <c r="E14" i="3"/>
  <c r="I14" i="3" s="1"/>
  <c r="D14" i="3"/>
  <c r="C14" i="3"/>
  <c r="O13" i="3"/>
  <c r="N13" i="3"/>
  <c r="I13" i="3"/>
  <c r="H13" i="3"/>
  <c r="Y13" i="3" s="1"/>
  <c r="E13" i="3"/>
  <c r="D13" i="3"/>
  <c r="C13" i="3"/>
  <c r="G13" i="3" s="1"/>
  <c r="O12" i="3"/>
  <c r="N12" i="3"/>
  <c r="I12" i="3"/>
  <c r="H12" i="3"/>
  <c r="E12" i="3"/>
  <c r="D12" i="3"/>
  <c r="C12" i="3"/>
  <c r="G12" i="3" s="1"/>
  <c r="O11" i="3"/>
  <c r="N11" i="3"/>
  <c r="G11" i="3" s="1"/>
  <c r="I11" i="3"/>
  <c r="E11" i="3"/>
  <c r="D11" i="3"/>
  <c r="C11" i="3"/>
  <c r="O10" i="3"/>
  <c r="N10" i="3"/>
  <c r="H10" i="3" s="1"/>
  <c r="E10" i="3"/>
  <c r="I10" i="3" s="1"/>
  <c r="D10" i="3"/>
  <c r="C10" i="3"/>
  <c r="G10" i="3" s="1"/>
  <c r="O9" i="3"/>
  <c r="I9" i="3" s="1"/>
  <c r="N9" i="3"/>
  <c r="G9" i="3"/>
  <c r="E9" i="3"/>
  <c r="D9" i="3"/>
  <c r="H9" i="3" s="1"/>
  <c r="Y9" i="3" s="1"/>
  <c r="C9" i="3"/>
  <c r="O8" i="3"/>
  <c r="N8" i="3"/>
  <c r="H8" i="3"/>
  <c r="E8" i="3"/>
  <c r="I8" i="3" s="1"/>
  <c r="D8" i="3"/>
  <c r="C8" i="3"/>
  <c r="G8" i="3" s="1"/>
  <c r="O7" i="3"/>
  <c r="N7" i="3"/>
  <c r="I7" i="3"/>
  <c r="G7" i="3"/>
  <c r="X7" i="3" s="1"/>
  <c r="E7" i="3"/>
  <c r="D7" i="3"/>
  <c r="H7" i="3" s="1"/>
  <c r="Y7" i="3" s="1"/>
  <c r="C7" i="3"/>
  <c r="O6" i="3"/>
  <c r="N6" i="3"/>
  <c r="H6" i="3" s="1"/>
  <c r="E6" i="3"/>
  <c r="I6" i="3" s="1"/>
  <c r="D6" i="3"/>
  <c r="C6" i="3"/>
  <c r="G6" i="3" s="1"/>
  <c r="O5" i="3"/>
  <c r="I5" i="3" s="1"/>
  <c r="N5" i="3"/>
  <c r="G5" i="3"/>
  <c r="E5" i="3"/>
  <c r="D5" i="3"/>
  <c r="H5" i="3" s="1"/>
  <c r="Y5" i="3" s="1"/>
  <c r="C5" i="3"/>
  <c r="O4" i="3"/>
  <c r="N4" i="3"/>
  <c r="H4" i="3"/>
  <c r="Y4" i="3" s="1"/>
  <c r="E4" i="3"/>
  <c r="I4" i="3" s="1"/>
  <c r="D4" i="3"/>
  <c r="C4" i="3"/>
  <c r="G4" i="3" s="1"/>
  <c r="O3" i="3"/>
  <c r="N3" i="3"/>
  <c r="I3" i="3"/>
  <c r="G3" i="3"/>
  <c r="X3" i="3" s="1"/>
  <c r="E3" i="3"/>
  <c r="D3" i="3"/>
  <c r="H3" i="3" s="1"/>
  <c r="Y3" i="3" s="1"/>
  <c r="C3" i="3"/>
  <c r="O2" i="3"/>
  <c r="N2" i="3"/>
  <c r="H2" i="3" s="1"/>
  <c r="Y2" i="3" s="1"/>
  <c r="E2" i="3"/>
  <c r="I2" i="3" s="1"/>
  <c r="D2" i="3"/>
  <c r="C2" i="3"/>
  <c r="G2" i="3" s="1"/>
  <c r="C194" i="2"/>
  <c r="D194" i="2"/>
  <c r="E194" i="2"/>
  <c r="C195" i="2"/>
  <c r="G195" i="2" s="1"/>
  <c r="D195" i="2"/>
  <c r="E195" i="2"/>
  <c r="C196" i="2"/>
  <c r="D196" i="2"/>
  <c r="H196" i="2" s="1"/>
  <c r="E196" i="2"/>
  <c r="C197" i="2"/>
  <c r="D197" i="2"/>
  <c r="E197" i="2"/>
  <c r="I197" i="2" s="1"/>
  <c r="C198" i="2"/>
  <c r="D198" i="2"/>
  <c r="E198" i="2"/>
  <c r="C199" i="2"/>
  <c r="G199" i="2" s="1"/>
  <c r="D199" i="2"/>
  <c r="E199" i="2"/>
  <c r="C200" i="2"/>
  <c r="D200" i="2"/>
  <c r="H200" i="2" s="1"/>
  <c r="E200" i="2"/>
  <c r="C201" i="2"/>
  <c r="D201" i="2"/>
  <c r="E201" i="2"/>
  <c r="I201" i="2" s="1"/>
  <c r="C202" i="2"/>
  <c r="D202" i="2"/>
  <c r="E202" i="2"/>
  <c r="C203" i="2"/>
  <c r="G203" i="2" s="1"/>
  <c r="D203" i="2"/>
  <c r="E203" i="2"/>
  <c r="C204" i="2"/>
  <c r="D204" i="2"/>
  <c r="H204" i="2" s="1"/>
  <c r="E204" i="2"/>
  <c r="C205" i="2"/>
  <c r="D205" i="2"/>
  <c r="E205" i="2"/>
  <c r="I205" i="2" s="1"/>
  <c r="C206" i="2"/>
  <c r="D206" i="2"/>
  <c r="E206" i="2"/>
  <c r="C207" i="2"/>
  <c r="G207" i="2" s="1"/>
  <c r="D207" i="2"/>
  <c r="E207" i="2"/>
  <c r="C208" i="2"/>
  <c r="D208" i="2"/>
  <c r="H208" i="2" s="1"/>
  <c r="E208" i="2"/>
  <c r="C209" i="2"/>
  <c r="D209" i="2"/>
  <c r="E209" i="2"/>
  <c r="I209" i="2" s="1"/>
  <c r="C210" i="2"/>
  <c r="D210" i="2"/>
  <c r="E210" i="2"/>
  <c r="C211" i="2"/>
  <c r="G211" i="2" s="1"/>
  <c r="D211" i="2"/>
  <c r="E211" i="2"/>
  <c r="C212" i="2"/>
  <c r="D212" i="2"/>
  <c r="H212" i="2" s="1"/>
  <c r="E212" i="2"/>
  <c r="C213" i="2"/>
  <c r="D213" i="2"/>
  <c r="E213" i="2"/>
  <c r="I213" i="2" s="1"/>
  <c r="C214" i="2"/>
  <c r="D214" i="2"/>
  <c r="E214" i="2"/>
  <c r="C215" i="2"/>
  <c r="G215" i="2" s="1"/>
  <c r="D215" i="2"/>
  <c r="E215" i="2"/>
  <c r="C216" i="2"/>
  <c r="D216" i="2"/>
  <c r="H216" i="2" s="1"/>
  <c r="E216" i="2"/>
  <c r="C217" i="2"/>
  <c r="D217" i="2"/>
  <c r="E217" i="2"/>
  <c r="I217" i="2" s="1"/>
  <c r="C218" i="2"/>
  <c r="D218" i="2"/>
  <c r="E218" i="2"/>
  <c r="C219" i="2"/>
  <c r="G219" i="2" s="1"/>
  <c r="D219" i="2"/>
  <c r="E219" i="2"/>
  <c r="C220" i="2"/>
  <c r="D220" i="2"/>
  <c r="H220" i="2" s="1"/>
  <c r="E220" i="2"/>
  <c r="C221" i="2"/>
  <c r="D221" i="2"/>
  <c r="E221" i="2"/>
  <c r="I221" i="2" s="1"/>
  <c r="C222" i="2"/>
  <c r="D222" i="2"/>
  <c r="E222" i="2"/>
  <c r="C223" i="2"/>
  <c r="G223" i="2" s="1"/>
  <c r="D223" i="2"/>
  <c r="E223" i="2"/>
  <c r="C224" i="2"/>
  <c r="D224" i="2"/>
  <c r="H224" i="2" s="1"/>
  <c r="E224" i="2"/>
  <c r="C225" i="2"/>
  <c r="D225" i="2"/>
  <c r="E225" i="2"/>
  <c r="I225" i="2" s="1"/>
  <c r="I16" i="1"/>
  <c r="I3" i="1"/>
  <c r="I4" i="1"/>
  <c r="I5" i="1"/>
  <c r="I6" i="1"/>
  <c r="L6" i="1" s="1"/>
  <c r="I7" i="1"/>
  <c r="I8" i="1"/>
  <c r="I9" i="1"/>
  <c r="L9" i="1" s="1"/>
  <c r="I10" i="1"/>
  <c r="L10" i="1" s="1"/>
  <c r="I11" i="1"/>
  <c r="I12" i="1"/>
  <c r="I13" i="1"/>
  <c r="I14" i="1"/>
  <c r="I15" i="1"/>
  <c r="I2" i="1"/>
  <c r="L5" i="1"/>
  <c r="L13" i="1"/>
  <c r="L14" i="1"/>
  <c r="L2" i="1"/>
  <c r="N2" i="2"/>
  <c r="C17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H195" i="2"/>
  <c r="I195" i="2"/>
  <c r="G196" i="2"/>
  <c r="I196" i="2"/>
  <c r="G197" i="2"/>
  <c r="H197" i="2"/>
  <c r="G198" i="2"/>
  <c r="H198" i="2"/>
  <c r="I198" i="2"/>
  <c r="H199" i="2"/>
  <c r="I199" i="2"/>
  <c r="G200" i="2"/>
  <c r="I200" i="2"/>
  <c r="G201" i="2"/>
  <c r="H201" i="2"/>
  <c r="G202" i="2"/>
  <c r="H202" i="2"/>
  <c r="I202" i="2"/>
  <c r="H203" i="2"/>
  <c r="I203" i="2"/>
  <c r="G204" i="2"/>
  <c r="I204" i="2"/>
  <c r="G205" i="2"/>
  <c r="H205" i="2"/>
  <c r="G206" i="2"/>
  <c r="H206" i="2"/>
  <c r="I206" i="2"/>
  <c r="H207" i="2"/>
  <c r="I207" i="2"/>
  <c r="G208" i="2"/>
  <c r="I208" i="2"/>
  <c r="G209" i="2"/>
  <c r="H209" i="2"/>
  <c r="G210" i="2"/>
  <c r="H210" i="2"/>
  <c r="I210" i="2"/>
  <c r="H211" i="2"/>
  <c r="I211" i="2"/>
  <c r="G212" i="2"/>
  <c r="I212" i="2"/>
  <c r="G213" i="2"/>
  <c r="H213" i="2"/>
  <c r="G214" i="2"/>
  <c r="H214" i="2"/>
  <c r="I214" i="2"/>
  <c r="H215" i="2"/>
  <c r="I215" i="2"/>
  <c r="G216" i="2"/>
  <c r="I216" i="2"/>
  <c r="G217" i="2"/>
  <c r="H217" i="2"/>
  <c r="G218" i="2"/>
  <c r="H218" i="2"/>
  <c r="I218" i="2"/>
  <c r="H219" i="2"/>
  <c r="I219" i="2"/>
  <c r="G220" i="2"/>
  <c r="I220" i="2"/>
  <c r="G221" i="2"/>
  <c r="H221" i="2"/>
  <c r="G222" i="2"/>
  <c r="H222" i="2"/>
  <c r="I222" i="2"/>
  <c r="H223" i="2"/>
  <c r="I223" i="2"/>
  <c r="G224" i="2"/>
  <c r="I224" i="2"/>
  <c r="G225" i="2"/>
  <c r="H225" i="2"/>
  <c r="I2" i="2"/>
  <c r="H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O2" i="2"/>
  <c r="E192" i="2"/>
  <c r="E178" i="2"/>
  <c r="E171" i="2"/>
  <c r="E146" i="2"/>
  <c r="E109" i="2"/>
  <c r="E106" i="2"/>
  <c r="E105" i="2"/>
  <c r="E102" i="2"/>
  <c r="E72" i="2"/>
  <c r="E66" i="2"/>
  <c r="E59" i="2"/>
  <c r="E58" i="2"/>
  <c r="E44" i="2"/>
  <c r="E40" i="2"/>
  <c r="E35" i="2"/>
  <c r="E32" i="2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3" i="2"/>
  <c r="E34" i="2"/>
  <c r="E36" i="2"/>
  <c r="E37" i="2"/>
  <c r="E38" i="2"/>
  <c r="E39" i="2"/>
  <c r="E41" i="2"/>
  <c r="E42" i="2"/>
  <c r="E43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60" i="2"/>
  <c r="E61" i="2"/>
  <c r="E62" i="2"/>
  <c r="E63" i="2"/>
  <c r="E64" i="2"/>
  <c r="E65" i="2"/>
  <c r="E67" i="2"/>
  <c r="E68" i="2"/>
  <c r="E69" i="2"/>
  <c r="E70" i="2"/>
  <c r="E71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3" i="2"/>
  <c r="E104" i="2"/>
  <c r="E107" i="2"/>
  <c r="E108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2" i="2"/>
  <c r="E173" i="2"/>
  <c r="E174" i="2"/>
  <c r="E175" i="2"/>
  <c r="E176" i="2"/>
  <c r="E177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3" i="2"/>
  <c r="E2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D187" i="2"/>
  <c r="D181" i="2"/>
  <c r="C173" i="2"/>
  <c r="D173" i="2"/>
  <c r="C174" i="2"/>
  <c r="D174" i="2"/>
  <c r="C175" i="2"/>
  <c r="D175" i="2"/>
  <c r="C176" i="2"/>
  <c r="D176" i="2"/>
  <c r="C177" i="2"/>
  <c r="D177" i="2"/>
  <c r="D172" i="2"/>
  <c r="D166" i="2"/>
  <c r="D157" i="2"/>
  <c r="D158" i="2"/>
  <c r="D159" i="2"/>
  <c r="D160" i="2"/>
  <c r="D161" i="2"/>
  <c r="D156" i="2"/>
  <c r="D152" i="2"/>
  <c r="D142" i="2"/>
  <c r="D143" i="2"/>
  <c r="D144" i="2"/>
  <c r="D145" i="2"/>
  <c r="D141" i="2"/>
  <c r="D139" i="2"/>
  <c r="D132" i="2"/>
  <c r="D128" i="2"/>
  <c r="D129" i="2"/>
  <c r="D127" i="2"/>
  <c r="D122" i="2"/>
  <c r="D110" i="2"/>
  <c r="D103" i="2"/>
  <c r="D102" i="2"/>
  <c r="D94" i="2"/>
  <c r="D87" i="2"/>
  <c r="D82" i="2"/>
  <c r="D41" i="2"/>
  <c r="D40" i="2"/>
  <c r="C187" i="2"/>
  <c r="C172" i="2"/>
  <c r="C169" i="2"/>
  <c r="C157" i="2"/>
  <c r="C158" i="2"/>
  <c r="C159" i="2"/>
  <c r="C160" i="2"/>
  <c r="C161" i="2"/>
  <c r="C156" i="2"/>
  <c r="C150" i="2"/>
  <c r="C148" i="2"/>
  <c r="C146" i="2"/>
  <c r="C142" i="2"/>
  <c r="C143" i="2"/>
  <c r="C144" i="2"/>
  <c r="C145" i="2"/>
  <c r="C141" i="2"/>
  <c r="C139" i="2"/>
  <c r="C130" i="2"/>
  <c r="C129" i="2"/>
  <c r="C128" i="2"/>
  <c r="C127" i="2"/>
  <c r="C108" i="2"/>
  <c r="C97" i="2"/>
  <c r="C84" i="2"/>
  <c r="C61" i="2"/>
  <c r="C24" i="2"/>
  <c r="D6" i="2"/>
  <c r="C16" i="2"/>
  <c r="D3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4" i="2"/>
  <c r="D105" i="2"/>
  <c r="D106" i="2"/>
  <c r="D107" i="2"/>
  <c r="D108" i="2"/>
  <c r="D109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30" i="2"/>
  <c r="D131" i="2"/>
  <c r="D133" i="2"/>
  <c r="D134" i="2"/>
  <c r="D135" i="2"/>
  <c r="D136" i="2"/>
  <c r="D137" i="2"/>
  <c r="D138" i="2"/>
  <c r="D140" i="2"/>
  <c r="D146" i="2"/>
  <c r="D147" i="2"/>
  <c r="D148" i="2"/>
  <c r="D149" i="2"/>
  <c r="D150" i="2"/>
  <c r="D151" i="2"/>
  <c r="D153" i="2"/>
  <c r="D154" i="2"/>
  <c r="D155" i="2"/>
  <c r="D162" i="2"/>
  <c r="D163" i="2"/>
  <c r="D164" i="2"/>
  <c r="D165" i="2"/>
  <c r="D167" i="2"/>
  <c r="D168" i="2"/>
  <c r="D169" i="2"/>
  <c r="D170" i="2"/>
  <c r="D171" i="2"/>
  <c r="D178" i="2"/>
  <c r="D179" i="2"/>
  <c r="D180" i="2"/>
  <c r="D182" i="2"/>
  <c r="D183" i="2"/>
  <c r="D184" i="2"/>
  <c r="D185" i="2"/>
  <c r="D186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8" i="2"/>
  <c r="C19" i="2"/>
  <c r="C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5" i="2"/>
  <c r="C86" i="2"/>
  <c r="C87" i="2"/>
  <c r="C88" i="2"/>
  <c r="C89" i="2"/>
  <c r="C90" i="2"/>
  <c r="C91" i="2"/>
  <c r="C92" i="2"/>
  <c r="C93" i="2"/>
  <c r="C94" i="2"/>
  <c r="C95" i="2"/>
  <c r="C96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31" i="2"/>
  <c r="C132" i="2"/>
  <c r="C133" i="2"/>
  <c r="C134" i="2"/>
  <c r="C135" i="2"/>
  <c r="C136" i="2"/>
  <c r="C137" i="2"/>
  <c r="C138" i="2"/>
  <c r="C140" i="2"/>
  <c r="C147" i="2"/>
  <c r="C149" i="2"/>
  <c r="C151" i="2"/>
  <c r="C152" i="2"/>
  <c r="C153" i="2"/>
  <c r="C154" i="2"/>
  <c r="C155" i="2"/>
  <c r="C162" i="2"/>
  <c r="C163" i="2"/>
  <c r="C164" i="2"/>
  <c r="C165" i="2"/>
  <c r="C166" i="2"/>
  <c r="C167" i="2"/>
  <c r="C168" i="2"/>
  <c r="C170" i="2"/>
  <c r="C171" i="2"/>
  <c r="C178" i="2"/>
  <c r="C179" i="2"/>
  <c r="C180" i="2"/>
  <c r="C181" i="2"/>
  <c r="C182" i="2"/>
  <c r="C183" i="2"/>
  <c r="C184" i="2"/>
  <c r="C185" i="2"/>
  <c r="C186" i="2"/>
  <c r="L15" i="1"/>
  <c r="L3" i="1"/>
  <c r="L4" i="1"/>
  <c r="L7" i="1"/>
  <c r="L8" i="1"/>
  <c r="L11" i="1"/>
  <c r="L12" i="1"/>
  <c r="L16" i="1"/>
  <c r="Z11" i="3" l="1"/>
  <c r="Z8" i="3"/>
  <c r="Y6" i="3"/>
  <c r="Y8" i="3"/>
  <c r="Y10" i="3"/>
  <c r="Z12" i="3"/>
  <c r="Y16" i="3"/>
  <c r="Z4" i="3"/>
  <c r="Y12" i="3"/>
  <c r="X9" i="3"/>
  <c r="X11" i="3"/>
  <c r="Z6" i="3"/>
  <c r="Z10" i="3"/>
  <c r="H11" i="3"/>
  <c r="Y11" i="3" s="1"/>
  <c r="H15" i="3"/>
  <c r="Y15" i="3" s="1"/>
  <c r="I21" i="3"/>
  <c r="Z5" i="3" s="1"/>
  <c r="I25" i="3"/>
  <c r="Z9" i="3" s="1"/>
  <c r="I29" i="3"/>
  <c r="I33" i="3"/>
  <c r="Z17" i="3" s="1"/>
  <c r="I37" i="3"/>
  <c r="I162" i="3"/>
  <c r="G165" i="3"/>
  <c r="X5" i="3" s="1"/>
  <c r="I178" i="3"/>
  <c r="G181" i="3"/>
  <c r="I19" i="3"/>
  <c r="Z3" i="3" s="1"/>
  <c r="G20" i="3"/>
  <c r="X4" i="3" s="1"/>
  <c r="G28" i="3"/>
  <c r="X12" i="3" s="1"/>
  <c r="G32" i="3"/>
  <c r="X16" i="3" s="1"/>
  <c r="G36" i="3"/>
  <c r="G40" i="3"/>
  <c r="G44" i="3"/>
  <c r="G48" i="3"/>
  <c r="G52" i="3"/>
  <c r="G56" i="3"/>
  <c r="G60" i="3"/>
  <c r="G64" i="3"/>
  <c r="G68" i="3"/>
  <c r="G72" i="3"/>
  <c r="G76" i="3"/>
  <c r="I158" i="3"/>
  <c r="I174" i="3"/>
  <c r="I23" i="3"/>
  <c r="Z7" i="3" s="1"/>
  <c r="G24" i="3"/>
  <c r="X8" i="3" s="1"/>
  <c r="Z13" i="3"/>
  <c r="I138" i="3"/>
  <c r="I142" i="3"/>
  <c r="Z14" i="3" s="1"/>
  <c r="I146" i="3"/>
  <c r="Z2" i="3" s="1"/>
  <c r="I150" i="3"/>
  <c r="G157" i="3"/>
  <c r="X13" i="3" s="1"/>
  <c r="G173" i="3"/>
  <c r="G189" i="3"/>
  <c r="G154" i="3"/>
  <c r="X10" i="3" s="1"/>
  <c r="G158" i="3"/>
  <c r="X14" i="3" s="1"/>
  <c r="G162" i="3"/>
  <c r="X2" i="3" s="1"/>
  <c r="G166" i="3"/>
  <c r="X6" i="3" s="1"/>
  <c r="G170" i="3"/>
  <c r="G174" i="3"/>
  <c r="G178" i="3"/>
  <c r="G182" i="3"/>
  <c r="G186" i="3"/>
  <c r="G190" i="3"/>
  <c r="X17" i="2"/>
  <c r="AA17" i="2" s="1"/>
  <c r="V15" i="2"/>
  <c r="Y15" i="2" s="1"/>
  <c r="X13" i="2"/>
  <c r="AA13" i="2" s="1"/>
  <c r="W12" i="2"/>
  <c r="Z12" i="2" s="1"/>
  <c r="V11" i="2"/>
  <c r="Y11" i="2" s="1"/>
  <c r="X9" i="2"/>
  <c r="AA9" i="2" s="1"/>
  <c r="W8" i="2"/>
  <c r="Z8" i="2" s="1"/>
  <c r="W4" i="2"/>
  <c r="Z4" i="2" s="1"/>
  <c r="V3" i="2"/>
  <c r="Y3" i="2" s="1"/>
  <c r="W16" i="2"/>
  <c r="Z16" i="2" s="1"/>
  <c r="V7" i="2"/>
  <c r="Y7" i="2" s="1"/>
  <c r="X5" i="2"/>
  <c r="AA5" i="2" s="1"/>
  <c r="W15" i="2"/>
  <c r="Z15" i="2" s="1"/>
  <c r="X8" i="2"/>
  <c r="AA8" i="2" s="1"/>
  <c r="V2" i="2"/>
  <c r="Y2" i="2" s="1"/>
  <c r="V14" i="2"/>
  <c r="Y14" i="2" s="1"/>
  <c r="W11" i="2"/>
  <c r="Z11" i="2" s="1"/>
  <c r="W7" i="2"/>
  <c r="Z7" i="2" s="1"/>
  <c r="X4" i="2"/>
  <c r="AA4" i="2" s="1"/>
  <c r="W17" i="2"/>
  <c r="Z17" i="2" s="1"/>
  <c r="V16" i="2"/>
  <c r="Y16" i="2" s="1"/>
  <c r="X14" i="2"/>
  <c r="AA14" i="2" s="1"/>
  <c r="W13" i="2"/>
  <c r="Z13" i="2" s="1"/>
  <c r="V12" i="2"/>
  <c r="Y12" i="2" s="1"/>
  <c r="X10" i="2"/>
  <c r="AA10" i="2" s="1"/>
  <c r="W9" i="2"/>
  <c r="Z9" i="2" s="1"/>
  <c r="V8" i="2"/>
  <c r="Y8" i="2" s="1"/>
  <c r="X6" i="2"/>
  <c r="AA6" i="2" s="1"/>
  <c r="W5" i="2"/>
  <c r="Z5" i="2" s="1"/>
  <c r="V4" i="2"/>
  <c r="Y4" i="2" s="1"/>
  <c r="X2" i="2"/>
  <c r="AA2" i="2" s="1"/>
  <c r="X16" i="2"/>
  <c r="AA16" i="2" s="1"/>
  <c r="X12" i="2"/>
  <c r="AA12" i="2" s="1"/>
  <c r="V10" i="2"/>
  <c r="Y10" i="2" s="1"/>
  <c r="V6" i="2"/>
  <c r="Y6" i="2" s="1"/>
  <c r="W3" i="2"/>
  <c r="Z3" i="2" s="1"/>
  <c r="V17" i="2"/>
  <c r="Y17" i="2" s="1"/>
  <c r="X15" i="2"/>
  <c r="AA15" i="2" s="1"/>
  <c r="W14" i="2"/>
  <c r="Z14" i="2" s="1"/>
  <c r="V13" i="2"/>
  <c r="Y13" i="2" s="1"/>
  <c r="X11" i="2"/>
  <c r="AA11" i="2" s="1"/>
  <c r="W10" i="2"/>
  <c r="Z10" i="2" s="1"/>
  <c r="V9" i="2"/>
  <c r="Y9" i="2" s="1"/>
  <c r="X7" i="2"/>
  <c r="AA7" i="2" s="1"/>
  <c r="W6" i="2"/>
  <c r="Z6" i="2" s="1"/>
  <c r="V5" i="2"/>
  <c r="Y5" i="2" s="1"/>
  <c r="X3" i="2"/>
  <c r="AA3" i="2" s="1"/>
  <c r="W2" i="2"/>
  <c r="Z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BA306-1A3B-964D-9F37-14DAA18E8A7C}" name="Auswertungsdaten" type="6" refreshedVersion="6" background="1" saveData="1">
    <textPr sourceFile="/Users/rubustus/Documents/Uni/projektpraktikum/Isingmodel/Messdaten/FSS/Auswertungsdaten.txt" decimal="," thousands=".">
      <textFields count="7">
        <textField type="text"/>
        <textField/>
        <textField/>
        <textField/>
        <textField/>
        <textField/>
        <textField/>
      </textFields>
    </textPr>
  </connection>
  <connection id="2" xr16:uid="{A45B33E7-6F7F-E543-A65D-708651C73791}" name="Auswertungsdaten1" type="6" refreshedVersion="6" background="1" saveData="1">
    <textPr sourceFile="/Users/rubustus/Documents/Uni/projektpraktikum/Isingmodel/Messdaten/FSS/Auswertungsdaten.txt" decimal="," thousands=".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<sst xmlns="http://schemas.openxmlformats.org/spreadsheetml/2006/main" count="454" uniqueCount="30">
  <si>
    <t>L</t>
  </si>
  <si>
    <t>beta</t>
  </si>
  <si>
    <t>Binderkumulante</t>
  </si>
  <si>
    <t>Mittelwert der Binderkumulanten</t>
  </si>
  <si>
    <t>Varianz bei einem Beta</t>
  </si>
  <si>
    <t>Suszeptibilität mit Clustergröße</t>
  </si>
  <si>
    <t>Suszeptibilität mit Magnetisierung</t>
  </si>
  <si>
    <t>Korrelationslänge</t>
  </si>
  <si>
    <t>x</t>
  </si>
  <si>
    <t>16</t>
  </si>
  <si>
    <t>20</t>
  </si>
  <si>
    <t>25</t>
  </si>
  <si>
    <t>30</t>
  </si>
  <si>
    <t>35</t>
  </si>
  <si>
    <t>40</t>
  </si>
  <si>
    <t>50</t>
  </si>
  <si>
    <t>60</t>
  </si>
  <si>
    <t>70</t>
  </si>
  <si>
    <t>80</t>
  </si>
  <si>
    <t>90</t>
  </si>
  <si>
    <t>100</t>
  </si>
  <si>
    <t>120</t>
  </si>
  <si>
    <t>150</t>
  </si>
  <si>
    <t>Beta</t>
  </si>
  <si>
    <t>Originawerte aus .txt-Datei</t>
  </si>
  <si>
    <t>Q Suszep.</t>
  </si>
  <si>
    <t>Q Korrel.</t>
  </si>
  <si>
    <t>skalierte Werte</t>
  </si>
  <si>
    <t>Standardabweichungen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</si>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</sst>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"/>
    <numFmt numFmtId="166" formatCode="0.000000000000000000"/>
    <numFmt numFmtId="167" formatCode="0.0000000"/>
    <numFmt numFmtId="168" formatCode="#,##0.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3" fontId="0" fillId="0" borderId="2" xfId="0" applyNumberFormat="1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wertungsdaten_1" connectionId="1" xr16:uid="{D9A74B59-8EE7-234B-B38C-086C81CB4E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wertungsdaten_1" connectionId="2" xr16:uid="{D23A2441-7751-0F43-A435-B024D29654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DCBD-1F07-FE4A-97A9-3A00B382FBED}">
  <sheetPr codeName="Tabelle1"/>
  <dimension ref="A1:M137"/>
  <sheetViews>
    <sheetView topLeftCell="B1" workbookViewId="0">
      <selection activeCell="I3" sqref="I3"/>
    </sheetView>
  </sheetViews>
  <sheetFormatPr baseColWidth="10" defaultRowHeight="16" x14ac:dyDescent="0.2"/>
  <cols>
    <col min="1" max="2" width="10.83203125" style="1"/>
    <col min="3" max="3" width="19.5" style="1" customWidth="1"/>
    <col min="4" max="4" width="10.83203125" style="1"/>
    <col min="8" max="8" width="10.83203125" style="1"/>
    <col min="9" max="9" width="30.6640625" style="1" customWidth="1"/>
    <col min="10" max="11" width="10.83203125" style="1"/>
    <col min="12" max="12" width="27.6640625" style="1" customWidth="1"/>
    <col min="13" max="13" width="27.6640625" style="2" customWidth="1"/>
    <col min="14" max="16384" width="10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H1" s="1" t="s">
        <v>1</v>
      </c>
      <c r="I1" s="1" t="s">
        <v>3</v>
      </c>
      <c r="K1" s="8" t="s">
        <v>1</v>
      </c>
      <c r="L1" s="8" t="s">
        <v>4</v>
      </c>
      <c r="M1" s="4"/>
    </row>
    <row r="2" spans="1:13" x14ac:dyDescent="0.2">
      <c r="A2" s="3">
        <v>100</v>
      </c>
      <c r="B2" s="3">
        <v>0.44040000000000001</v>
      </c>
      <c r="C2" s="3">
        <v>0.60570199999999996</v>
      </c>
      <c r="D2" s="3"/>
      <c r="E2" s="3"/>
      <c r="H2" s="3">
        <v>0.44040000000000001</v>
      </c>
      <c r="I2" s="7">
        <f>AVERAGE(C2,C17,C32,C47,C62,C77,C92,C107,C122)</f>
        <v>0.59356466666666674</v>
      </c>
      <c r="J2" s="3"/>
      <c r="K2" s="3">
        <v>0.44040000000000001</v>
      </c>
      <c r="L2" s="9">
        <f>((I2-C2)^2+(I2-C17)^2+(I2-C32)^2+(I2-C47)^2+(I2-C62)^2+(I2-C77)^2+(I2-C92)^2+(I2-C107)^2+(I2-C122)^2)/COUNTIF(B:B,K2)</f>
        <v>7.0017925333332924E-5</v>
      </c>
      <c r="M2" s="4"/>
    </row>
    <row r="3" spans="1:13" x14ac:dyDescent="0.2">
      <c r="A3" s="3">
        <v>100</v>
      </c>
      <c r="B3" s="3">
        <v>0.44045000000000001</v>
      </c>
      <c r="C3" s="3">
        <v>0.60477000000000003</v>
      </c>
      <c r="D3" s="3"/>
      <c r="H3" s="3">
        <v>0.44045000000000001</v>
      </c>
      <c r="I3" s="7">
        <f t="shared" ref="I3:I15" si="0">AVERAGE(C3,C18,C33,C48,C63,C78,C93,C108,C123)</f>
        <v>0.59613688888888872</v>
      </c>
      <c r="J3" s="3"/>
      <c r="K3" s="3">
        <v>0.44045000000000001</v>
      </c>
      <c r="L3" s="9">
        <f t="shared" ref="L3:L16" si="1">((I3-C3)^2+(I3-C18)^2+(I3-C33)^2+(I3-C48)^2+(I3-C63)^2+(I3-C78)^2+(I3-C93)^2+(I3-C108)^2+(I3-C123)^2)/COUNTIF(B:B,K3)</f>
        <v>3.6957025209876835E-5</v>
      </c>
      <c r="M3" s="4"/>
    </row>
    <row r="4" spans="1:13" x14ac:dyDescent="0.2">
      <c r="A4" s="3">
        <v>100</v>
      </c>
      <c r="B4" s="3">
        <v>0.4405</v>
      </c>
      <c r="C4" s="3">
        <v>0.60826000000000002</v>
      </c>
      <c r="D4" s="3"/>
      <c r="H4" s="3">
        <v>0.4405</v>
      </c>
      <c r="I4" s="7">
        <f t="shared" si="0"/>
        <v>0.59997444444444448</v>
      </c>
      <c r="J4" s="3"/>
      <c r="K4" s="3">
        <v>0.4405</v>
      </c>
      <c r="L4" s="9">
        <f t="shared" si="1"/>
        <v>2.6763029135802364E-5</v>
      </c>
      <c r="M4" s="4"/>
    </row>
    <row r="5" spans="1:13" x14ac:dyDescent="0.2">
      <c r="A5" s="3">
        <v>100</v>
      </c>
      <c r="B5" s="3">
        <v>0.44055</v>
      </c>
      <c r="C5" s="3">
        <v>0.60873100000000002</v>
      </c>
      <c r="D5" s="3"/>
      <c r="H5" s="3">
        <v>0.44055</v>
      </c>
      <c r="I5" s="7">
        <f t="shared" si="0"/>
        <v>0.60288211111111112</v>
      </c>
      <c r="J5" s="3"/>
      <c r="K5" s="3">
        <v>0.44055</v>
      </c>
      <c r="L5" s="9">
        <f t="shared" si="1"/>
        <v>1.3575392320987799E-5</v>
      </c>
      <c r="M5" s="4"/>
    </row>
    <row r="6" spans="1:13" x14ac:dyDescent="0.2">
      <c r="A6" s="3">
        <v>100</v>
      </c>
      <c r="B6" s="3">
        <v>0.44059999999999999</v>
      </c>
      <c r="C6" s="3">
        <v>0.60986600000000002</v>
      </c>
      <c r="D6" s="3"/>
      <c r="H6" s="3">
        <v>0.44059999999999999</v>
      </c>
      <c r="I6" s="7">
        <f t="shared" si="0"/>
        <v>0.60627700000000007</v>
      </c>
      <c r="J6" s="3"/>
      <c r="K6" s="3">
        <v>0.44059999999999999</v>
      </c>
      <c r="L6" s="9">
        <f t="shared" si="1"/>
        <v>4.9320231111111223E-6</v>
      </c>
      <c r="M6" s="4"/>
    </row>
    <row r="7" spans="1:13" x14ac:dyDescent="0.2">
      <c r="A7" s="3">
        <v>100</v>
      </c>
      <c r="B7" s="3">
        <v>0.44064999999999999</v>
      </c>
      <c r="C7" s="3">
        <v>0.61014800000000002</v>
      </c>
      <c r="D7" s="3"/>
      <c r="H7" s="3">
        <v>0.44064999999999999</v>
      </c>
      <c r="I7" s="7">
        <f t="shared" si="0"/>
        <v>0.6085814444444444</v>
      </c>
      <c r="J7" s="3"/>
      <c r="K7" s="3">
        <v>0.44064999999999999</v>
      </c>
      <c r="L7" s="9">
        <f t="shared" si="1"/>
        <v>6.7382135802470666E-7</v>
      </c>
      <c r="M7" s="4"/>
    </row>
    <row r="8" spans="1:13" x14ac:dyDescent="0.2">
      <c r="A8" s="3">
        <v>100</v>
      </c>
      <c r="B8" s="3">
        <v>0.44069999999999998</v>
      </c>
      <c r="C8" s="3">
        <v>0.61133400000000004</v>
      </c>
      <c r="D8" s="3"/>
      <c r="H8" s="3">
        <v>0.44069999999999998</v>
      </c>
      <c r="I8" s="7">
        <f t="shared" si="0"/>
        <v>0.61138166666666671</v>
      </c>
      <c r="J8" s="3"/>
      <c r="K8" s="3">
        <v>0.44069999999999998</v>
      </c>
      <c r="L8" s="9">
        <f t="shared" si="1"/>
        <v>1.1111777777779629E-7</v>
      </c>
      <c r="M8" s="4"/>
    </row>
    <row r="9" spans="1:13" x14ac:dyDescent="0.2">
      <c r="A9" s="3">
        <v>100</v>
      </c>
      <c r="B9" s="3">
        <v>0.44074999999999998</v>
      </c>
      <c r="C9" s="3">
        <v>0.61112</v>
      </c>
      <c r="D9" s="3"/>
      <c r="H9" s="3">
        <v>0.44074999999999998</v>
      </c>
      <c r="I9" s="7">
        <f t="shared" si="0"/>
        <v>0.61342111111111097</v>
      </c>
      <c r="J9" s="3"/>
      <c r="K9" s="3">
        <v>0.44074999999999998</v>
      </c>
      <c r="L9" s="9">
        <f t="shared" si="1"/>
        <v>1.8566834320987714E-6</v>
      </c>
      <c r="M9" s="4"/>
    </row>
    <row r="10" spans="1:13" x14ac:dyDescent="0.2">
      <c r="A10" s="3">
        <v>100</v>
      </c>
      <c r="B10" s="3">
        <v>0.44080000000000003</v>
      </c>
      <c r="C10" s="3">
        <v>0.61254600000000003</v>
      </c>
      <c r="D10" s="3"/>
      <c r="H10" s="3">
        <v>0.44080000000000003</v>
      </c>
      <c r="I10" s="7">
        <f t="shared" si="0"/>
        <v>0.61643655555555565</v>
      </c>
      <c r="J10" s="3"/>
      <c r="K10" s="3">
        <v>0.44080000000000003</v>
      </c>
      <c r="L10" s="9">
        <f t="shared" si="1"/>
        <v>4.4218746913580075E-6</v>
      </c>
      <c r="M10" s="4"/>
    </row>
    <row r="11" spans="1:13" x14ac:dyDescent="0.2">
      <c r="A11" s="3">
        <v>100</v>
      </c>
      <c r="B11" s="3">
        <v>0.44085000000000002</v>
      </c>
      <c r="C11" s="3">
        <v>0.61319199999999996</v>
      </c>
      <c r="D11" s="3"/>
      <c r="H11" s="3">
        <v>0.44085000000000002</v>
      </c>
      <c r="I11" s="7">
        <f t="shared" si="0"/>
        <v>0.61843366666666677</v>
      </c>
      <c r="J11" s="3"/>
      <c r="K11" s="3">
        <v>0.44085000000000002</v>
      </c>
      <c r="L11" s="9">
        <f t="shared" si="1"/>
        <v>1.046999466666672E-5</v>
      </c>
      <c r="M11" s="4"/>
    </row>
    <row r="12" spans="1:13" x14ac:dyDescent="0.2">
      <c r="A12" s="3">
        <v>100</v>
      </c>
      <c r="B12" s="3">
        <v>0.44090000000000001</v>
      </c>
      <c r="C12" s="3">
        <v>0.61460899999999996</v>
      </c>
      <c r="D12" s="3"/>
      <c r="H12" s="3">
        <v>0.44090000000000001</v>
      </c>
      <c r="I12" s="7">
        <f t="shared" si="0"/>
        <v>0.62064411111111117</v>
      </c>
      <c r="J12" s="3"/>
      <c r="K12" s="3">
        <v>0.44090000000000001</v>
      </c>
      <c r="L12" s="9">
        <f t="shared" si="1"/>
        <v>1.5985408543209964E-5</v>
      </c>
      <c r="M12" s="4"/>
    </row>
    <row r="13" spans="1:13" x14ac:dyDescent="0.2">
      <c r="A13" s="3">
        <v>100</v>
      </c>
      <c r="B13" s="3">
        <v>0.44067499999999998</v>
      </c>
      <c r="C13" s="3">
        <v>0.61016000000000004</v>
      </c>
      <c r="D13" s="3"/>
      <c r="H13" s="3">
        <v>0.44067499999999998</v>
      </c>
      <c r="I13" s="7">
        <f t="shared" si="0"/>
        <v>0.61021422222222221</v>
      </c>
      <c r="J13" s="3"/>
      <c r="K13" s="3">
        <v>0.44067499999999998</v>
      </c>
      <c r="L13" s="9">
        <f t="shared" si="1"/>
        <v>3.7282417283947839E-7</v>
      </c>
      <c r="M13" s="4"/>
    </row>
    <row r="14" spans="1:13" x14ac:dyDescent="0.2">
      <c r="A14" s="3">
        <v>100</v>
      </c>
      <c r="B14" s="3">
        <v>0.44072499999999998</v>
      </c>
      <c r="C14" s="3">
        <v>0.61106700000000003</v>
      </c>
      <c r="D14" s="3"/>
      <c r="H14" s="3">
        <v>0.44072499999999998</v>
      </c>
      <c r="I14" s="7">
        <f t="shared" si="0"/>
        <v>0.61272288888888882</v>
      </c>
      <c r="J14" s="3"/>
      <c r="K14" s="3">
        <v>0.44072499999999998</v>
      </c>
      <c r="L14" s="9">
        <f t="shared" si="1"/>
        <v>7.755796543209604E-7</v>
      </c>
      <c r="M14" s="4"/>
    </row>
    <row r="15" spans="1:13" x14ac:dyDescent="0.2">
      <c r="A15" s="3">
        <v>100</v>
      </c>
      <c r="B15" s="3">
        <v>0.44062499999999999</v>
      </c>
      <c r="C15" s="3">
        <v>0.61043599999999998</v>
      </c>
      <c r="D15" s="3"/>
      <c r="H15" s="3">
        <v>0.44062499999999999</v>
      </c>
      <c r="I15" s="7">
        <f t="shared" si="0"/>
        <v>0.60672822222222211</v>
      </c>
      <c r="J15" s="3"/>
      <c r="K15" s="3">
        <v>0.44062499999999999</v>
      </c>
      <c r="L15" s="9">
        <f t="shared" si="1"/>
        <v>1.0766118395061707E-5</v>
      </c>
    </row>
    <row r="16" spans="1:13" x14ac:dyDescent="0.2">
      <c r="A16" s="3">
        <v>100</v>
      </c>
      <c r="B16" s="3">
        <v>0.44077499999999997</v>
      </c>
      <c r="C16" s="3">
        <v>0.61146999999999996</v>
      </c>
      <c r="D16" s="3"/>
      <c r="H16" s="3">
        <v>0.44077499999999997</v>
      </c>
      <c r="I16" s="7">
        <f>AVERAGE(C16,C31,C46,C61,C76,C91,C106,C121,C136)</f>
        <v>0.61425766666666659</v>
      </c>
      <c r="J16" s="3"/>
      <c r="K16" s="3">
        <v>0.44077499999999997</v>
      </c>
      <c r="L16" s="9">
        <f t="shared" si="1"/>
        <v>2.0280897777777962E-6</v>
      </c>
    </row>
    <row r="17" spans="1:10" x14ac:dyDescent="0.2">
      <c r="A17" s="3">
        <v>150</v>
      </c>
      <c r="B17" s="3">
        <v>0.44040000000000001</v>
      </c>
      <c r="C17" s="3">
        <v>0.60365999999999997</v>
      </c>
      <c r="D17" s="3"/>
      <c r="H17" s="3"/>
      <c r="I17" s="6"/>
      <c r="J17" s="3"/>
    </row>
    <row r="18" spans="1:10" x14ac:dyDescent="0.2">
      <c r="A18" s="3">
        <v>150</v>
      </c>
      <c r="B18" s="3">
        <v>0.44045000000000001</v>
      </c>
      <c r="C18" s="3">
        <v>0.60427600000000004</v>
      </c>
      <c r="D18" s="3"/>
      <c r="H18" s="3"/>
      <c r="I18" s="6"/>
      <c r="J18" s="3"/>
    </row>
    <row r="19" spans="1:10" x14ac:dyDescent="0.2">
      <c r="A19" s="3">
        <v>150</v>
      </c>
      <c r="B19" s="3">
        <v>0.4405</v>
      </c>
      <c r="C19" s="3">
        <v>0.60606199999999999</v>
      </c>
      <c r="D19" s="3"/>
      <c r="H19" s="3"/>
      <c r="I19" s="6"/>
      <c r="J19" s="3"/>
    </row>
    <row r="20" spans="1:10" x14ac:dyDescent="0.2">
      <c r="A20" s="3">
        <v>150</v>
      </c>
      <c r="B20" s="3">
        <v>0.44055</v>
      </c>
      <c r="C20" s="3">
        <v>0.60727200000000003</v>
      </c>
      <c r="D20" s="3"/>
      <c r="H20" s="3"/>
      <c r="I20" s="6"/>
      <c r="J20" s="3"/>
    </row>
    <row r="21" spans="1:10" x14ac:dyDescent="0.2">
      <c r="A21" s="3">
        <v>150</v>
      </c>
      <c r="B21" s="3">
        <v>0.44059999999999999</v>
      </c>
      <c r="C21" s="3">
        <v>0.60897800000000002</v>
      </c>
      <c r="D21" s="3"/>
      <c r="H21" s="3"/>
      <c r="I21" s="6"/>
      <c r="J21" s="3"/>
    </row>
    <row r="22" spans="1:10" x14ac:dyDescent="0.2">
      <c r="A22" s="3">
        <v>150</v>
      </c>
      <c r="B22" s="3">
        <v>0.44064999999999999</v>
      </c>
      <c r="C22" s="3">
        <v>0.60876600000000003</v>
      </c>
      <c r="D22" s="3"/>
      <c r="H22" s="3"/>
      <c r="I22" s="6"/>
      <c r="J22" s="3"/>
    </row>
    <row r="23" spans="1:10" x14ac:dyDescent="0.2">
      <c r="A23" s="3">
        <v>150</v>
      </c>
      <c r="B23" s="3">
        <v>0.44069999999999998</v>
      </c>
      <c r="C23" s="3">
        <v>0.61109999999999998</v>
      </c>
      <c r="D23" s="3"/>
      <c r="H23" s="3"/>
      <c r="I23" s="6"/>
      <c r="J23" s="3"/>
    </row>
    <row r="24" spans="1:10" x14ac:dyDescent="0.2">
      <c r="A24" s="3">
        <v>150</v>
      </c>
      <c r="B24" s="3">
        <v>0.44074999999999998</v>
      </c>
      <c r="C24" s="3">
        <v>0.61301499999999998</v>
      </c>
      <c r="D24" s="3"/>
      <c r="H24" s="3"/>
      <c r="I24" s="3"/>
      <c r="J24" s="3"/>
    </row>
    <row r="25" spans="1:10" x14ac:dyDescent="0.2">
      <c r="A25" s="3">
        <v>150</v>
      </c>
      <c r="B25" s="3">
        <v>0.44080000000000003</v>
      </c>
      <c r="C25" s="3">
        <v>0.61436800000000003</v>
      </c>
      <c r="D25" s="3"/>
      <c r="H25" s="3"/>
      <c r="I25" s="6"/>
      <c r="J25" s="3"/>
    </row>
    <row r="26" spans="1:10" x14ac:dyDescent="0.2">
      <c r="A26" s="3">
        <v>150</v>
      </c>
      <c r="B26" s="3">
        <v>0.44085000000000002</v>
      </c>
      <c r="C26" s="3">
        <v>0.61487099999999995</v>
      </c>
      <c r="D26" s="3"/>
      <c r="H26" s="3"/>
      <c r="I26" s="6"/>
      <c r="J26" s="3"/>
    </row>
    <row r="27" spans="1:10" x14ac:dyDescent="0.2">
      <c r="A27" s="3">
        <v>150</v>
      </c>
      <c r="B27" s="3">
        <v>0.44090000000000001</v>
      </c>
      <c r="C27" s="3">
        <v>0.61595999999999995</v>
      </c>
      <c r="D27" s="3"/>
      <c r="H27" s="3"/>
      <c r="I27" s="6"/>
      <c r="J27" s="3"/>
    </row>
    <row r="28" spans="1:10" x14ac:dyDescent="0.2">
      <c r="A28" s="3">
        <v>150</v>
      </c>
      <c r="B28" s="3">
        <v>0.44067499999999998</v>
      </c>
      <c r="C28" s="3">
        <v>0.61053999999999997</v>
      </c>
      <c r="D28" s="3"/>
      <c r="H28" s="3"/>
      <c r="I28" s="6"/>
      <c r="J28" s="3"/>
    </row>
    <row r="29" spans="1:10" x14ac:dyDescent="0.2">
      <c r="A29" s="3">
        <v>150</v>
      </c>
      <c r="B29" s="3">
        <v>0.44072499999999998</v>
      </c>
      <c r="C29" s="3">
        <v>0.61211400000000005</v>
      </c>
      <c r="D29" s="3"/>
      <c r="H29" s="3"/>
      <c r="I29" s="6"/>
      <c r="J29" s="3"/>
    </row>
    <row r="30" spans="1:10" x14ac:dyDescent="0.2">
      <c r="A30" s="3">
        <v>150</v>
      </c>
      <c r="B30" s="3">
        <v>0.44062499999999999</v>
      </c>
      <c r="C30" s="3">
        <v>0.61032399999999998</v>
      </c>
      <c r="D30" s="3"/>
      <c r="H30" s="3"/>
      <c r="I30" s="6"/>
      <c r="J30" s="3"/>
    </row>
    <row r="31" spans="1:10" x14ac:dyDescent="0.2">
      <c r="A31" s="3">
        <v>150</v>
      </c>
      <c r="B31" s="3">
        <v>0.44077499999999997</v>
      </c>
      <c r="C31" s="3">
        <v>0.61309000000000002</v>
      </c>
      <c r="D31" s="3"/>
      <c r="H31" s="3"/>
      <c r="I31" s="6"/>
      <c r="J31" s="3"/>
    </row>
    <row r="32" spans="1:10" x14ac:dyDescent="0.2">
      <c r="A32" s="3">
        <v>200</v>
      </c>
      <c r="B32" s="3">
        <v>0.44040000000000001</v>
      </c>
      <c r="C32" s="3">
        <v>0.60046999999999995</v>
      </c>
      <c r="D32" s="3"/>
      <c r="H32" s="3"/>
      <c r="I32" s="6"/>
      <c r="J32" s="3"/>
    </row>
    <row r="33" spans="1:10" x14ac:dyDescent="0.2">
      <c r="A33" s="3">
        <v>200</v>
      </c>
      <c r="B33" s="3">
        <v>0.44045000000000001</v>
      </c>
      <c r="C33" s="3">
        <v>0.60098700000000005</v>
      </c>
      <c r="D33" s="3"/>
      <c r="H33" s="3"/>
      <c r="I33" s="6"/>
      <c r="J33" s="3"/>
    </row>
    <row r="34" spans="1:10" x14ac:dyDescent="0.2">
      <c r="A34" s="3">
        <v>200</v>
      </c>
      <c r="B34" s="3">
        <v>0.4405</v>
      </c>
      <c r="C34" s="3">
        <v>0.60432699999999995</v>
      </c>
      <c r="D34" s="3"/>
      <c r="H34" s="3"/>
      <c r="I34" s="3"/>
      <c r="J34" s="3"/>
    </row>
    <row r="35" spans="1:10" x14ac:dyDescent="0.2">
      <c r="A35" s="3">
        <v>200</v>
      </c>
      <c r="B35" s="3">
        <v>0.44055</v>
      </c>
      <c r="C35" s="3">
        <v>0.60504000000000002</v>
      </c>
      <c r="D35" s="3"/>
      <c r="H35" s="3"/>
      <c r="I35" s="6"/>
      <c r="J35" s="3"/>
    </row>
    <row r="36" spans="1:10" x14ac:dyDescent="0.2">
      <c r="A36" s="3">
        <v>200</v>
      </c>
      <c r="B36" s="3">
        <v>0.44059999999999999</v>
      </c>
      <c r="C36" s="3">
        <v>0.60776399999999997</v>
      </c>
      <c r="D36" s="3"/>
      <c r="H36" s="3"/>
      <c r="I36" s="6"/>
      <c r="J36" s="3"/>
    </row>
    <row r="37" spans="1:10" x14ac:dyDescent="0.2">
      <c r="A37" s="3">
        <v>200</v>
      </c>
      <c r="B37" s="3">
        <v>0.44064999999999999</v>
      </c>
      <c r="C37" s="3">
        <v>0.60977700000000001</v>
      </c>
      <c r="D37" s="3"/>
      <c r="H37" s="3"/>
      <c r="I37" s="6"/>
      <c r="J37" s="3"/>
    </row>
    <row r="38" spans="1:10" x14ac:dyDescent="0.2">
      <c r="A38" s="3">
        <v>200</v>
      </c>
      <c r="B38" s="3">
        <v>0.44069999999999998</v>
      </c>
      <c r="C38" s="3">
        <v>0.61138099999999995</v>
      </c>
      <c r="D38" s="3"/>
      <c r="H38" s="3"/>
      <c r="I38" s="6"/>
      <c r="J38" s="3"/>
    </row>
    <row r="39" spans="1:10" x14ac:dyDescent="0.2">
      <c r="A39" s="3">
        <v>200</v>
      </c>
      <c r="B39" s="3">
        <v>0.44074999999999998</v>
      </c>
      <c r="C39" s="3">
        <v>0.61152200000000001</v>
      </c>
      <c r="D39" s="3"/>
      <c r="H39" s="3"/>
      <c r="I39" s="3"/>
      <c r="J39" s="3"/>
    </row>
    <row r="40" spans="1:10" x14ac:dyDescent="0.2">
      <c r="A40" s="3">
        <v>200</v>
      </c>
      <c r="B40" s="3">
        <v>0.44080000000000003</v>
      </c>
      <c r="C40" s="3">
        <v>0.61468</v>
      </c>
      <c r="D40" s="3"/>
      <c r="H40" s="3"/>
      <c r="I40" s="6"/>
      <c r="J40" s="3"/>
    </row>
    <row r="41" spans="1:10" x14ac:dyDescent="0.2">
      <c r="A41" s="3">
        <v>200</v>
      </c>
      <c r="B41" s="3">
        <v>0.44085000000000002</v>
      </c>
      <c r="C41" s="3">
        <v>0.61568299999999998</v>
      </c>
      <c r="D41" s="3"/>
      <c r="H41" s="3"/>
      <c r="I41" s="3"/>
      <c r="J41" s="3"/>
    </row>
    <row r="42" spans="1:10" x14ac:dyDescent="0.2">
      <c r="A42" s="3">
        <v>200</v>
      </c>
      <c r="B42" s="3">
        <v>0.44090000000000001</v>
      </c>
      <c r="C42" s="3">
        <v>0.61688399999999999</v>
      </c>
      <c r="D42" s="3"/>
      <c r="H42" s="3"/>
      <c r="I42" s="6"/>
      <c r="J42" s="3"/>
    </row>
    <row r="43" spans="1:10" x14ac:dyDescent="0.2">
      <c r="A43" s="3">
        <v>200</v>
      </c>
      <c r="B43" s="3">
        <v>0.44067499999999998</v>
      </c>
      <c r="C43" s="3">
        <v>0.61042799999999997</v>
      </c>
      <c r="D43" s="3"/>
      <c r="H43" s="3"/>
      <c r="I43" s="6"/>
      <c r="J43" s="3"/>
    </row>
    <row r="44" spans="1:10" x14ac:dyDescent="0.2">
      <c r="A44" s="3">
        <v>200</v>
      </c>
      <c r="B44" s="3">
        <v>0.44072499999999998</v>
      </c>
      <c r="C44" s="3">
        <v>0.61237699999999995</v>
      </c>
      <c r="D44" s="3"/>
      <c r="H44" s="3"/>
      <c r="I44" s="6"/>
      <c r="J44" s="3"/>
    </row>
    <row r="45" spans="1:10" x14ac:dyDescent="0.2">
      <c r="A45" s="3">
        <v>200</v>
      </c>
      <c r="B45" s="3">
        <v>0.44062499999999999</v>
      </c>
      <c r="C45" s="3">
        <v>0.60802199999999995</v>
      </c>
      <c r="D45" s="3"/>
      <c r="H45" s="3"/>
      <c r="I45" s="6"/>
      <c r="J45" s="3"/>
    </row>
    <row r="46" spans="1:10" x14ac:dyDescent="0.2">
      <c r="A46" s="3">
        <v>200</v>
      </c>
      <c r="B46" s="3">
        <v>0.44077499999999997</v>
      </c>
      <c r="C46" s="3">
        <v>0.61394899999999997</v>
      </c>
      <c r="D46" s="3"/>
      <c r="H46" s="3"/>
      <c r="I46" s="6"/>
      <c r="J46" s="3"/>
    </row>
    <row r="47" spans="1:10" x14ac:dyDescent="0.2">
      <c r="A47" s="3">
        <v>250</v>
      </c>
      <c r="B47" s="3">
        <v>0.44040000000000001</v>
      </c>
      <c r="C47" s="3">
        <v>0.59703899999999999</v>
      </c>
      <c r="D47" s="3"/>
      <c r="H47" s="3"/>
      <c r="I47" s="6"/>
      <c r="J47" s="3"/>
    </row>
    <row r="48" spans="1:10" x14ac:dyDescent="0.2">
      <c r="A48" s="3">
        <v>250</v>
      </c>
      <c r="B48" s="3">
        <v>0.44045000000000001</v>
      </c>
      <c r="C48" s="3">
        <v>0.59827600000000003</v>
      </c>
      <c r="D48" s="3"/>
      <c r="H48" s="3"/>
      <c r="I48" s="6"/>
      <c r="J48" s="3"/>
    </row>
    <row r="49" spans="1:10" x14ac:dyDescent="0.2">
      <c r="A49" s="3">
        <v>250</v>
      </c>
      <c r="B49" s="3">
        <v>0.4405</v>
      </c>
      <c r="C49" s="3">
        <v>0.601128</v>
      </c>
      <c r="D49" s="3"/>
      <c r="H49" s="3"/>
      <c r="I49" s="6"/>
      <c r="J49" s="3"/>
    </row>
    <row r="50" spans="1:10" x14ac:dyDescent="0.2">
      <c r="A50" s="3">
        <v>250</v>
      </c>
      <c r="B50" s="3">
        <v>0.44055</v>
      </c>
      <c r="C50" s="3">
        <v>0.60421100000000005</v>
      </c>
      <c r="D50" s="3"/>
      <c r="H50" s="3"/>
      <c r="I50" s="6"/>
      <c r="J50" s="3"/>
    </row>
    <row r="51" spans="1:10" x14ac:dyDescent="0.2">
      <c r="A51" s="3">
        <v>250</v>
      </c>
      <c r="B51" s="3">
        <v>0.44059999999999999</v>
      </c>
      <c r="C51" s="3">
        <v>0.60645700000000002</v>
      </c>
      <c r="D51" s="3"/>
      <c r="H51" s="3"/>
      <c r="I51" s="6"/>
      <c r="J51" s="3"/>
    </row>
    <row r="52" spans="1:10" x14ac:dyDescent="0.2">
      <c r="A52" s="3">
        <v>250</v>
      </c>
      <c r="B52" s="3">
        <v>0.44064999999999999</v>
      </c>
      <c r="C52" s="3">
        <v>0.60811599999999999</v>
      </c>
      <c r="D52" s="3"/>
      <c r="H52" s="3"/>
      <c r="I52" s="6"/>
      <c r="J52" s="3"/>
    </row>
    <row r="53" spans="1:10" x14ac:dyDescent="0.2">
      <c r="A53" s="3">
        <v>250</v>
      </c>
      <c r="B53" s="3">
        <v>0.44069999999999998</v>
      </c>
      <c r="C53" s="3">
        <v>0.61180500000000004</v>
      </c>
      <c r="D53" s="3"/>
      <c r="H53" s="3"/>
      <c r="I53" s="3"/>
      <c r="J53" s="3"/>
    </row>
    <row r="54" spans="1:10" x14ac:dyDescent="0.2">
      <c r="A54" s="3">
        <v>250</v>
      </c>
      <c r="B54" s="3">
        <v>0.44074999999999998</v>
      </c>
      <c r="C54" s="3">
        <v>0.61309999999999998</v>
      </c>
      <c r="D54" s="3"/>
      <c r="H54" s="3"/>
      <c r="I54" s="3"/>
      <c r="J54" s="3"/>
    </row>
    <row r="55" spans="1:10" x14ac:dyDescent="0.2">
      <c r="A55" s="3">
        <v>250</v>
      </c>
      <c r="B55" s="3">
        <v>0.44080000000000003</v>
      </c>
      <c r="C55" s="3">
        <v>0.61661100000000002</v>
      </c>
      <c r="D55" s="3"/>
      <c r="H55" s="3"/>
      <c r="I55" s="6"/>
      <c r="J55" s="3"/>
    </row>
    <row r="56" spans="1:10" x14ac:dyDescent="0.2">
      <c r="A56" s="3">
        <v>250</v>
      </c>
      <c r="B56" s="3">
        <v>0.44085000000000002</v>
      </c>
      <c r="C56" s="3">
        <v>0.61710900000000002</v>
      </c>
      <c r="D56" s="3"/>
      <c r="H56" s="3"/>
      <c r="I56" s="6"/>
      <c r="J56" s="3"/>
    </row>
    <row r="57" spans="1:10" x14ac:dyDescent="0.2">
      <c r="A57" s="3">
        <v>250</v>
      </c>
      <c r="B57" s="3">
        <v>0.44090000000000001</v>
      </c>
      <c r="C57" s="3">
        <v>0.61929699999999999</v>
      </c>
      <c r="D57" s="3"/>
      <c r="H57" s="3"/>
      <c r="I57" s="6"/>
      <c r="J57" s="3"/>
    </row>
    <row r="58" spans="1:10" x14ac:dyDescent="0.2">
      <c r="A58" s="3">
        <v>250</v>
      </c>
      <c r="B58" s="3">
        <v>0.44067499999999998</v>
      </c>
      <c r="C58" s="3">
        <v>0.61090999999999995</v>
      </c>
      <c r="D58" s="3"/>
      <c r="H58" s="3"/>
      <c r="I58" s="6"/>
      <c r="J58" s="3"/>
    </row>
    <row r="59" spans="1:10" x14ac:dyDescent="0.2">
      <c r="A59" s="3">
        <v>250</v>
      </c>
      <c r="B59" s="3">
        <v>0.44072499999999998</v>
      </c>
      <c r="C59" s="3">
        <v>0.61185299999999998</v>
      </c>
      <c r="D59" s="3"/>
      <c r="H59" s="3"/>
      <c r="I59" s="6"/>
      <c r="J59" s="3"/>
    </row>
    <row r="60" spans="1:10" x14ac:dyDescent="0.2">
      <c r="A60" s="3">
        <v>250</v>
      </c>
      <c r="B60" s="3">
        <v>0.44062499999999999</v>
      </c>
      <c r="C60" s="3">
        <v>0.60794700000000002</v>
      </c>
      <c r="D60" s="3"/>
      <c r="H60" s="3"/>
      <c r="I60" s="6"/>
      <c r="J60" s="3"/>
    </row>
    <row r="61" spans="1:10" x14ac:dyDescent="0.2">
      <c r="A61" s="3">
        <v>250</v>
      </c>
      <c r="B61" s="3">
        <v>0.44077499999999997</v>
      </c>
      <c r="C61" s="3">
        <v>0.61474099999999998</v>
      </c>
      <c r="D61" s="3"/>
      <c r="H61" s="3"/>
      <c r="I61" s="6"/>
      <c r="J61" s="3"/>
    </row>
    <row r="62" spans="1:10" x14ac:dyDescent="0.2">
      <c r="A62" s="3">
        <v>300</v>
      </c>
      <c r="B62" s="3">
        <v>0.44040000000000001</v>
      </c>
      <c r="C62" s="3">
        <v>0.59342399999999995</v>
      </c>
      <c r="D62" s="3"/>
      <c r="H62" s="3"/>
      <c r="I62" s="6"/>
      <c r="J62" s="3"/>
    </row>
    <row r="63" spans="1:10" x14ac:dyDescent="0.2">
      <c r="A63" s="3">
        <v>300</v>
      </c>
      <c r="B63" s="3">
        <v>0.44045000000000001</v>
      </c>
      <c r="C63" s="3">
        <v>0.59550499999999995</v>
      </c>
      <c r="D63" s="3"/>
      <c r="H63" s="3"/>
      <c r="I63" s="6"/>
      <c r="J63" s="3"/>
    </row>
    <row r="64" spans="1:10" x14ac:dyDescent="0.2">
      <c r="A64" s="3">
        <v>300</v>
      </c>
      <c r="B64" s="3">
        <v>0.4405</v>
      </c>
      <c r="C64" s="3">
        <v>0.59926299999999999</v>
      </c>
      <c r="D64" s="3"/>
      <c r="H64" s="3"/>
      <c r="I64" s="6"/>
      <c r="J64" s="3"/>
    </row>
    <row r="65" spans="1:10" x14ac:dyDescent="0.2">
      <c r="A65" s="3">
        <v>300</v>
      </c>
      <c r="B65" s="3">
        <v>0.44055</v>
      </c>
      <c r="C65" s="3">
        <v>0.60305799999999998</v>
      </c>
      <c r="D65" s="3"/>
      <c r="H65" s="3"/>
      <c r="I65" s="3"/>
      <c r="J65" s="3"/>
    </row>
    <row r="66" spans="1:10" x14ac:dyDescent="0.2">
      <c r="A66" s="3">
        <v>300</v>
      </c>
      <c r="B66" s="3">
        <v>0.44059999999999999</v>
      </c>
      <c r="C66" s="3">
        <v>0.60628199999999999</v>
      </c>
      <c r="D66" s="3"/>
      <c r="H66" s="3"/>
      <c r="I66" s="3"/>
      <c r="J66" s="3"/>
    </row>
    <row r="67" spans="1:10" x14ac:dyDescent="0.2">
      <c r="A67" s="3">
        <v>300</v>
      </c>
      <c r="B67" s="3">
        <v>0.44064999999999999</v>
      </c>
      <c r="C67" s="3">
        <v>0.60780599999999996</v>
      </c>
      <c r="D67" s="3"/>
      <c r="H67" s="3"/>
      <c r="I67" s="6"/>
      <c r="J67" s="3"/>
    </row>
    <row r="68" spans="1:10" x14ac:dyDescent="0.2">
      <c r="A68" s="3">
        <v>300</v>
      </c>
      <c r="B68" s="3">
        <v>0.44069999999999998</v>
      </c>
      <c r="C68" s="3">
        <v>0.61151200000000006</v>
      </c>
      <c r="D68" s="3"/>
      <c r="H68" s="3"/>
      <c r="I68" s="6"/>
      <c r="J68" s="3"/>
    </row>
    <row r="69" spans="1:10" x14ac:dyDescent="0.2">
      <c r="A69" s="3">
        <v>300</v>
      </c>
      <c r="B69" s="3">
        <v>0.44074999999999998</v>
      </c>
      <c r="C69" s="3">
        <v>0.61365599999999998</v>
      </c>
      <c r="D69" s="3"/>
      <c r="H69" s="3"/>
      <c r="I69" s="6"/>
      <c r="J69" s="3"/>
    </row>
    <row r="70" spans="1:10" x14ac:dyDescent="0.2">
      <c r="A70" s="3">
        <v>300</v>
      </c>
      <c r="B70" s="3">
        <v>0.44080000000000003</v>
      </c>
      <c r="C70" s="3">
        <v>0.61717699999999998</v>
      </c>
      <c r="D70" s="3"/>
      <c r="H70" s="3"/>
      <c r="I70" s="6"/>
      <c r="J70" s="3"/>
    </row>
    <row r="71" spans="1:10" x14ac:dyDescent="0.2">
      <c r="A71" s="3">
        <v>300</v>
      </c>
      <c r="B71" s="3">
        <v>0.44085000000000002</v>
      </c>
      <c r="C71" s="3">
        <v>0.61850499999999997</v>
      </c>
      <c r="D71" s="3"/>
      <c r="H71" s="3"/>
      <c r="I71" s="6"/>
      <c r="J71" s="3"/>
    </row>
    <row r="72" spans="1:10" x14ac:dyDescent="0.2">
      <c r="A72" s="3">
        <v>300</v>
      </c>
      <c r="B72" s="3">
        <v>0.44090000000000001</v>
      </c>
      <c r="C72" s="3">
        <v>0.62113399999999996</v>
      </c>
      <c r="D72" s="3"/>
      <c r="H72" s="3"/>
      <c r="I72" s="6"/>
      <c r="J72" s="6"/>
    </row>
    <row r="73" spans="1:10" x14ac:dyDescent="0.2">
      <c r="A73" s="3">
        <v>300</v>
      </c>
      <c r="B73" s="3">
        <v>0.44067499999999998</v>
      </c>
      <c r="C73" s="3">
        <v>0.61078299999999996</v>
      </c>
      <c r="D73" s="3"/>
      <c r="H73" s="3"/>
      <c r="I73" s="3"/>
      <c r="J73" s="3"/>
    </row>
    <row r="74" spans="1:10" x14ac:dyDescent="0.2">
      <c r="A74" s="3">
        <v>300</v>
      </c>
      <c r="B74" s="3">
        <v>0.44072499999999998</v>
      </c>
      <c r="C74" s="3">
        <v>0.61346400000000001</v>
      </c>
      <c r="D74" s="3"/>
      <c r="H74" s="3"/>
      <c r="I74" s="3"/>
      <c r="J74" s="3"/>
    </row>
    <row r="75" spans="1:10" x14ac:dyDescent="0.2">
      <c r="A75" s="3">
        <v>300</v>
      </c>
      <c r="B75" s="3">
        <v>0.44062499999999999</v>
      </c>
      <c r="C75" s="3">
        <v>0.60767899999999997</v>
      </c>
      <c r="D75" s="3"/>
      <c r="H75" s="3"/>
      <c r="I75" s="6"/>
      <c r="J75" s="3"/>
    </row>
    <row r="76" spans="1:10" x14ac:dyDescent="0.2">
      <c r="A76" s="3">
        <v>300</v>
      </c>
      <c r="B76" s="3">
        <v>0.44077499999999997</v>
      </c>
      <c r="C76" s="3">
        <v>0.61502400000000002</v>
      </c>
      <c r="D76" s="3"/>
      <c r="H76" s="3"/>
      <c r="I76" s="6"/>
      <c r="J76" s="3"/>
    </row>
    <row r="77" spans="1:10" x14ac:dyDescent="0.2">
      <c r="A77" s="3">
        <v>350</v>
      </c>
      <c r="B77" s="3">
        <v>0.44040000000000001</v>
      </c>
      <c r="C77" s="3">
        <v>0.58975299999999997</v>
      </c>
      <c r="D77" s="3"/>
      <c r="H77" s="3"/>
      <c r="I77" s="6"/>
      <c r="J77" s="3"/>
    </row>
    <row r="78" spans="1:10" x14ac:dyDescent="0.2">
      <c r="A78" s="3">
        <v>350</v>
      </c>
      <c r="B78" s="3">
        <v>0.44045000000000001</v>
      </c>
      <c r="C78" s="3">
        <v>0.59419299999999997</v>
      </c>
      <c r="D78" s="3"/>
      <c r="H78" s="3"/>
      <c r="I78" s="6"/>
      <c r="J78" s="3"/>
    </row>
    <row r="79" spans="1:10" x14ac:dyDescent="0.2">
      <c r="A79" s="3">
        <v>350</v>
      </c>
      <c r="B79" s="3">
        <v>0.4405</v>
      </c>
      <c r="C79" s="3">
        <v>0.59841599999999995</v>
      </c>
      <c r="D79" s="3"/>
      <c r="H79" s="3"/>
      <c r="I79" s="6"/>
      <c r="J79" s="3"/>
    </row>
    <row r="80" spans="1:10" x14ac:dyDescent="0.2">
      <c r="A80" s="3">
        <v>350</v>
      </c>
      <c r="B80" s="3">
        <v>0.44055</v>
      </c>
      <c r="C80" s="3">
        <v>0.60136400000000001</v>
      </c>
      <c r="D80" s="3"/>
      <c r="H80" s="3"/>
      <c r="I80" s="6"/>
      <c r="J80" s="3"/>
    </row>
    <row r="81" spans="1:10" x14ac:dyDescent="0.2">
      <c r="A81" s="3">
        <v>350</v>
      </c>
      <c r="B81" s="3">
        <v>0.44059999999999999</v>
      </c>
      <c r="C81" s="3">
        <v>0.60605100000000001</v>
      </c>
      <c r="D81" s="3"/>
      <c r="H81" s="3"/>
      <c r="I81" s="3"/>
      <c r="J81" s="3"/>
    </row>
    <row r="82" spans="1:10" x14ac:dyDescent="0.2">
      <c r="A82" s="3">
        <v>350</v>
      </c>
      <c r="B82" s="3">
        <v>0.44064999999999999</v>
      </c>
      <c r="C82" s="3">
        <v>0.60815399999999997</v>
      </c>
      <c r="D82" s="3"/>
      <c r="H82" s="3"/>
      <c r="I82" s="6"/>
      <c r="J82" s="3"/>
    </row>
    <row r="83" spans="1:10" x14ac:dyDescent="0.2">
      <c r="A83" s="3">
        <v>350</v>
      </c>
      <c r="B83" s="3">
        <v>0.44069999999999998</v>
      </c>
      <c r="C83" s="3">
        <v>0.61091499999999999</v>
      </c>
      <c r="D83" s="3"/>
      <c r="H83" s="3"/>
      <c r="I83" s="6"/>
      <c r="J83" s="3"/>
    </row>
    <row r="84" spans="1:10" x14ac:dyDescent="0.2">
      <c r="A84" s="3">
        <v>350</v>
      </c>
      <c r="B84" s="3">
        <v>0.44074999999999998</v>
      </c>
      <c r="C84" s="3">
        <v>0.61436299999999999</v>
      </c>
      <c r="D84" s="3"/>
      <c r="H84" s="3"/>
      <c r="I84" s="6"/>
      <c r="J84" s="3"/>
    </row>
    <row r="85" spans="1:10" x14ac:dyDescent="0.2">
      <c r="A85" s="3">
        <v>350</v>
      </c>
      <c r="B85" s="3">
        <v>0.44080000000000003</v>
      </c>
      <c r="C85" s="3">
        <v>0.61621999999999999</v>
      </c>
      <c r="D85" s="3"/>
      <c r="H85" s="3"/>
      <c r="I85" s="6"/>
      <c r="J85" s="3"/>
    </row>
    <row r="86" spans="1:10" x14ac:dyDescent="0.2">
      <c r="A86" s="3">
        <v>350</v>
      </c>
      <c r="B86" s="3">
        <v>0.44085000000000002</v>
      </c>
      <c r="C86" s="3">
        <v>0.62017699999999998</v>
      </c>
      <c r="D86" s="3"/>
      <c r="H86" s="3"/>
      <c r="I86" s="3"/>
      <c r="J86" s="3"/>
    </row>
    <row r="87" spans="1:10" x14ac:dyDescent="0.2">
      <c r="A87" s="3">
        <v>350</v>
      </c>
      <c r="B87" s="3">
        <v>0.44090000000000001</v>
      </c>
      <c r="C87" s="3">
        <v>0.62226599999999999</v>
      </c>
      <c r="D87" s="3"/>
      <c r="H87" s="3"/>
      <c r="I87" s="6"/>
      <c r="J87" s="6"/>
    </row>
    <row r="88" spans="1:10" x14ac:dyDescent="0.2">
      <c r="A88" s="3">
        <v>350</v>
      </c>
      <c r="B88" s="3">
        <v>0.44067499999999998</v>
      </c>
      <c r="C88" s="3">
        <v>0.60957899999999998</v>
      </c>
      <c r="D88" s="3"/>
      <c r="H88" s="3"/>
      <c r="I88" s="3"/>
      <c r="J88" s="3"/>
    </row>
    <row r="89" spans="1:10" x14ac:dyDescent="0.2">
      <c r="A89" s="3">
        <v>350</v>
      </c>
      <c r="B89" s="3">
        <v>0.44072499999999998</v>
      </c>
      <c r="C89" s="3">
        <v>0.612757</v>
      </c>
      <c r="D89" s="3"/>
      <c r="H89" s="3"/>
      <c r="I89" s="6"/>
      <c r="J89" s="3"/>
    </row>
    <row r="90" spans="1:10" x14ac:dyDescent="0.2">
      <c r="A90" s="3">
        <v>350</v>
      </c>
      <c r="B90" s="3">
        <v>0.44062499999999999</v>
      </c>
      <c r="C90" s="3">
        <v>0.60754699999999995</v>
      </c>
      <c r="D90" s="3"/>
      <c r="H90" s="3"/>
      <c r="I90" s="6"/>
      <c r="J90" s="3"/>
    </row>
    <row r="91" spans="1:10" x14ac:dyDescent="0.2">
      <c r="A91" s="3">
        <v>350</v>
      </c>
      <c r="B91" s="3">
        <v>0.44077499999999997</v>
      </c>
      <c r="C91" s="3">
        <v>0.61640499999999998</v>
      </c>
      <c r="D91" s="3"/>
      <c r="H91" s="3"/>
      <c r="I91" s="6"/>
      <c r="J91" s="3"/>
    </row>
    <row r="92" spans="1:10" x14ac:dyDescent="0.2">
      <c r="A92" s="3">
        <v>400</v>
      </c>
      <c r="B92" s="3">
        <v>0.44040000000000001</v>
      </c>
      <c r="C92" s="3">
        <v>0.58758900000000003</v>
      </c>
      <c r="D92" s="3"/>
      <c r="H92" s="3"/>
      <c r="I92" s="6"/>
      <c r="J92" s="3"/>
    </row>
    <row r="93" spans="1:10" x14ac:dyDescent="0.2">
      <c r="A93" s="3">
        <v>400</v>
      </c>
      <c r="B93" s="3">
        <v>0.44045000000000001</v>
      </c>
      <c r="C93" s="3">
        <v>0.59123099999999995</v>
      </c>
      <c r="D93" s="3"/>
      <c r="H93" s="3"/>
      <c r="I93" s="6"/>
      <c r="J93" s="3"/>
    </row>
    <row r="94" spans="1:10" x14ac:dyDescent="0.2">
      <c r="A94" s="3">
        <v>400</v>
      </c>
      <c r="B94" s="3">
        <v>0.4405</v>
      </c>
      <c r="C94" s="3">
        <v>0.59626699999999999</v>
      </c>
      <c r="D94" s="3"/>
      <c r="H94" s="3"/>
      <c r="I94" s="6"/>
      <c r="J94" s="3"/>
    </row>
    <row r="95" spans="1:10" x14ac:dyDescent="0.2">
      <c r="A95" s="3">
        <v>400</v>
      </c>
      <c r="B95" s="3">
        <v>0.44055</v>
      </c>
      <c r="C95" s="3">
        <v>0.60062499999999996</v>
      </c>
      <c r="D95" s="3"/>
      <c r="H95" s="3"/>
      <c r="I95" s="3"/>
      <c r="J95" s="3"/>
    </row>
    <row r="96" spans="1:10" x14ac:dyDescent="0.2">
      <c r="A96" s="3">
        <v>400</v>
      </c>
      <c r="B96" s="3">
        <v>0.44059999999999999</v>
      </c>
      <c r="C96" s="3">
        <v>0.60424900000000004</v>
      </c>
      <c r="D96" s="3"/>
      <c r="H96" s="3"/>
      <c r="I96" s="6"/>
      <c r="J96" s="3"/>
    </row>
    <row r="97" spans="1:10" x14ac:dyDescent="0.2">
      <c r="A97" s="3">
        <v>400</v>
      </c>
      <c r="B97" s="3">
        <v>0.44064999999999999</v>
      </c>
      <c r="C97" s="3">
        <v>0.60752300000000004</v>
      </c>
      <c r="D97" s="3"/>
      <c r="H97" s="3"/>
      <c r="I97" s="6"/>
      <c r="J97" s="3"/>
    </row>
    <row r="98" spans="1:10" x14ac:dyDescent="0.2">
      <c r="A98" s="3">
        <v>400</v>
      </c>
      <c r="B98" s="3">
        <v>0.44069999999999998</v>
      </c>
      <c r="C98" s="3">
        <v>0.61151800000000001</v>
      </c>
      <c r="D98" s="3"/>
      <c r="H98" s="3"/>
      <c r="I98" s="6"/>
      <c r="J98" s="3"/>
    </row>
    <row r="99" spans="1:10" x14ac:dyDescent="0.2">
      <c r="A99" s="3">
        <v>400</v>
      </c>
      <c r="B99" s="3">
        <v>0.44074999999999998</v>
      </c>
      <c r="C99" s="3">
        <v>0.61427600000000004</v>
      </c>
      <c r="D99" s="3"/>
      <c r="H99" s="3"/>
      <c r="I99" s="6"/>
      <c r="J99" s="3"/>
    </row>
    <row r="100" spans="1:10" x14ac:dyDescent="0.2">
      <c r="A100" s="3">
        <v>400</v>
      </c>
      <c r="B100" s="3">
        <v>0.44080000000000003</v>
      </c>
      <c r="C100" s="3">
        <v>0.61836800000000003</v>
      </c>
      <c r="D100" s="3"/>
      <c r="H100" s="3"/>
      <c r="I100" s="6"/>
      <c r="J100" s="3"/>
    </row>
    <row r="101" spans="1:10" x14ac:dyDescent="0.2">
      <c r="A101" s="3">
        <v>400</v>
      </c>
      <c r="B101" s="3">
        <v>0.44085000000000002</v>
      </c>
      <c r="C101" s="3">
        <v>0.62142600000000003</v>
      </c>
      <c r="D101" s="3"/>
      <c r="H101" s="3"/>
      <c r="I101" s="6"/>
      <c r="J101" s="6"/>
    </row>
    <row r="102" spans="1:10" x14ac:dyDescent="0.2">
      <c r="A102" s="3">
        <v>400</v>
      </c>
      <c r="B102" s="3">
        <v>0.44090000000000001</v>
      </c>
      <c r="C102" s="3">
        <v>0.62375899999999995</v>
      </c>
      <c r="D102" s="3"/>
      <c r="H102" s="3"/>
      <c r="I102" s="6"/>
      <c r="J102" s="6"/>
    </row>
    <row r="103" spans="1:10" x14ac:dyDescent="0.2">
      <c r="A103" s="3">
        <v>400</v>
      </c>
      <c r="B103" s="3">
        <v>0.44067499999999998</v>
      </c>
      <c r="C103" s="3">
        <v>0.61083399999999999</v>
      </c>
      <c r="D103" s="3"/>
      <c r="H103" s="3"/>
      <c r="I103" s="6"/>
      <c r="J103" s="3"/>
    </row>
    <row r="104" spans="1:10" x14ac:dyDescent="0.2">
      <c r="A104" s="3">
        <v>400</v>
      </c>
      <c r="B104" s="3">
        <v>0.44072499999999998</v>
      </c>
      <c r="C104" s="3">
        <v>0.61363199999999996</v>
      </c>
      <c r="D104" s="3"/>
      <c r="H104" s="3"/>
      <c r="I104" s="6"/>
      <c r="J104" s="3"/>
    </row>
    <row r="105" spans="1:10" x14ac:dyDescent="0.2">
      <c r="A105" s="3">
        <v>400</v>
      </c>
      <c r="B105" s="3">
        <v>0.44062499999999999</v>
      </c>
      <c r="C105" s="3">
        <v>0.60558299999999998</v>
      </c>
      <c r="D105" s="3"/>
      <c r="H105" s="3"/>
      <c r="I105" s="3"/>
      <c r="J105" s="3"/>
    </row>
    <row r="106" spans="1:10" x14ac:dyDescent="0.2">
      <c r="A106" s="3">
        <v>400</v>
      </c>
      <c r="B106" s="3">
        <v>0.44077499999999997</v>
      </c>
      <c r="C106" s="3">
        <v>0.61588600000000004</v>
      </c>
      <c r="D106" s="3"/>
      <c r="H106" s="3"/>
      <c r="I106" s="6"/>
      <c r="J106" s="3"/>
    </row>
    <row r="107" spans="1:10" x14ac:dyDescent="0.2">
      <c r="A107" s="3">
        <v>450</v>
      </c>
      <c r="B107" s="3">
        <v>0.44040000000000001</v>
      </c>
      <c r="C107" s="3">
        <v>0.58483300000000005</v>
      </c>
      <c r="D107" s="3"/>
      <c r="H107" s="3"/>
      <c r="I107" s="6"/>
      <c r="J107" s="3"/>
    </row>
    <row r="108" spans="1:10" x14ac:dyDescent="0.2">
      <c r="A108" s="3">
        <v>450</v>
      </c>
      <c r="B108" s="3">
        <v>0.44045000000000001</v>
      </c>
      <c r="C108" s="3">
        <v>0.58921699999999999</v>
      </c>
      <c r="D108" s="3"/>
      <c r="H108" s="3"/>
      <c r="I108" s="6"/>
      <c r="J108" s="3"/>
    </row>
    <row r="109" spans="1:10" x14ac:dyDescent="0.2">
      <c r="A109" s="3">
        <v>450</v>
      </c>
      <c r="B109" s="3">
        <v>0.4405</v>
      </c>
      <c r="C109" s="3">
        <v>0.59391000000000005</v>
      </c>
      <c r="D109" s="3"/>
      <c r="H109" s="3"/>
      <c r="I109" s="6"/>
      <c r="J109" s="3"/>
    </row>
    <row r="110" spans="1:10" x14ac:dyDescent="0.2">
      <c r="A110" s="3">
        <v>450</v>
      </c>
      <c r="B110" s="3">
        <v>0.44055</v>
      </c>
      <c r="C110" s="3">
        <v>0.59915600000000002</v>
      </c>
      <c r="D110" s="3"/>
      <c r="H110" s="3"/>
      <c r="I110" s="3"/>
      <c r="J110" s="3"/>
    </row>
    <row r="111" spans="1:10" x14ac:dyDescent="0.2">
      <c r="A111" s="3">
        <v>450</v>
      </c>
      <c r="B111" s="3">
        <v>0.44059999999999999</v>
      </c>
      <c r="C111" s="3">
        <v>0.60429299999999997</v>
      </c>
      <c r="D111" s="3"/>
      <c r="H111" s="3"/>
      <c r="I111" s="6"/>
      <c r="J111" s="3"/>
    </row>
    <row r="112" spans="1:10" x14ac:dyDescent="0.2">
      <c r="A112" s="3">
        <v>450</v>
      </c>
      <c r="B112" s="3">
        <v>0.44064999999999999</v>
      </c>
      <c r="C112" s="3">
        <v>0.60844200000000004</v>
      </c>
      <c r="D112" s="3"/>
      <c r="H112" s="3"/>
      <c r="I112" s="6"/>
      <c r="J112" s="3"/>
    </row>
    <row r="113" spans="1:10" x14ac:dyDescent="0.2">
      <c r="A113" s="3">
        <v>450</v>
      </c>
      <c r="B113" s="3">
        <v>0.44069999999999998</v>
      </c>
      <c r="C113" s="3">
        <v>0.61094499999999996</v>
      </c>
      <c r="D113" s="3"/>
      <c r="H113" s="3"/>
      <c r="I113" s="6"/>
      <c r="J113" s="3"/>
    </row>
    <row r="114" spans="1:10" x14ac:dyDescent="0.2">
      <c r="A114" s="3">
        <v>450</v>
      </c>
      <c r="B114" s="3">
        <v>0.44074999999999998</v>
      </c>
      <c r="C114" s="3">
        <v>0.613954</v>
      </c>
      <c r="D114" s="3"/>
      <c r="H114" s="3"/>
      <c r="I114" s="6"/>
      <c r="J114" s="3"/>
    </row>
    <row r="115" spans="1:10" x14ac:dyDescent="0.2">
      <c r="A115" s="3">
        <v>450</v>
      </c>
      <c r="B115" s="3">
        <v>0.44080000000000003</v>
      </c>
      <c r="C115" s="3">
        <v>0.61892100000000005</v>
      </c>
      <c r="D115" s="3"/>
      <c r="H115" s="3"/>
      <c r="I115" s="6"/>
      <c r="J115" s="3"/>
    </row>
    <row r="116" spans="1:10" x14ac:dyDescent="0.2">
      <c r="A116" s="3">
        <v>450</v>
      </c>
      <c r="B116" s="3">
        <v>0.44085000000000002</v>
      </c>
      <c r="C116" s="3">
        <v>0.62218799999999996</v>
      </c>
      <c r="D116" s="3"/>
      <c r="H116" s="3"/>
      <c r="I116" s="6"/>
      <c r="J116" s="6"/>
    </row>
    <row r="117" spans="1:10" x14ac:dyDescent="0.2">
      <c r="A117" s="3">
        <v>450</v>
      </c>
      <c r="B117" s="3">
        <v>0.44090000000000001</v>
      </c>
      <c r="C117" s="3">
        <v>0.62531099999999995</v>
      </c>
      <c r="D117" s="3"/>
      <c r="H117" s="3"/>
      <c r="I117" s="6"/>
      <c r="J117" s="6"/>
    </row>
    <row r="118" spans="1:10" x14ac:dyDescent="0.2">
      <c r="A118" s="3">
        <v>450</v>
      </c>
      <c r="B118" s="3">
        <v>0.44067499999999998</v>
      </c>
      <c r="C118" s="3">
        <v>0.60912200000000005</v>
      </c>
      <c r="D118" s="3"/>
      <c r="H118" s="3"/>
      <c r="I118" s="6"/>
      <c r="J118" s="3"/>
    </row>
    <row r="119" spans="1:10" x14ac:dyDescent="0.2">
      <c r="A119" s="3">
        <v>450</v>
      </c>
      <c r="B119" s="3">
        <v>0.44072499999999998</v>
      </c>
      <c r="C119" s="3">
        <v>0.61359799999999998</v>
      </c>
      <c r="D119" s="3"/>
      <c r="H119" s="3"/>
      <c r="I119" s="6"/>
      <c r="J119" s="3"/>
    </row>
    <row r="120" spans="1:10" x14ac:dyDescent="0.2">
      <c r="A120" s="3">
        <v>450</v>
      </c>
      <c r="B120" s="3">
        <v>0.44062499999999999</v>
      </c>
      <c r="C120" s="3">
        <v>0.60370699999999999</v>
      </c>
      <c r="D120" s="3"/>
      <c r="H120" s="3"/>
      <c r="I120" s="6"/>
      <c r="J120" s="3"/>
    </row>
    <row r="121" spans="1:10" x14ac:dyDescent="0.2">
      <c r="A121" s="3">
        <v>450</v>
      </c>
      <c r="B121" s="3">
        <v>0.44077499999999997</v>
      </c>
      <c r="C121" s="3">
        <v>0.61444699999999997</v>
      </c>
      <c r="D121" s="3"/>
      <c r="H121" s="3"/>
      <c r="I121" s="6"/>
      <c r="J121" s="3"/>
    </row>
    <row r="122" spans="1:10" x14ac:dyDescent="0.2">
      <c r="A122" s="3">
        <v>500</v>
      </c>
      <c r="B122" s="3">
        <v>0.44040000000000001</v>
      </c>
      <c r="C122" s="3">
        <v>0.57961200000000002</v>
      </c>
      <c r="D122" s="3"/>
      <c r="H122" s="3"/>
      <c r="I122" s="6"/>
      <c r="J122" s="3"/>
    </row>
    <row r="123" spans="1:10" x14ac:dyDescent="0.2">
      <c r="A123" s="3">
        <v>500</v>
      </c>
      <c r="B123" s="3">
        <v>0.44045000000000001</v>
      </c>
      <c r="C123" s="3">
        <v>0.58677699999999999</v>
      </c>
      <c r="D123" s="3"/>
      <c r="H123" s="3"/>
      <c r="I123" s="6"/>
      <c r="J123" s="3"/>
    </row>
    <row r="124" spans="1:10" x14ac:dyDescent="0.2">
      <c r="A124" s="3">
        <v>500</v>
      </c>
      <c r="B124" s="3">
        <v>0.4405</v>
      </c>
      <c r="C124" s="3">
        <v>0.59213700000000002</v>
      </c>
      <c r="D124" s="3"/>
      <c r="H124" s="3"/>
      <c r="I124" s="3"/>
      <c r="J124" s="3"/>
    </row>
    <row r="125" spans="1:10" x14ac:dyDescent="0.2">
      <c r="A125" s="3">
        <v>500</v>
      </c>
      <c r="B125" s="3">
        <v>0.44055</v>
      </c>
      <c r="C125" s="3">
        <v>0.59648199999999996</v>
      </c>
      <c r="D125" s="3"/>
      <c r="H125" s="3"/>
      <c r="I125" s="6"/>
      <c r="J125" s="3"/>
    </row>
    <row r="126" spans="1:10" x14ac:dyDescent="0.2">
      <c r="A126" s="3">
        <v>500</v>
      </c>
      <c r="B126" s="3">
        <v>0.44059999999999999</v>
      </c>
      <c r="C126" s="3">
        <v>0.60255300000000001</v>
      </c>
      <c r="D126" s="3"/>
      <c r="H126" s="3"/>
      <c r="I126" s="3"/>
      <c r="J126" s="3"/>
    </row>
    <row r="127" spans="1:10" x14ac:dyDescent="0.2">
      <c r="A127" s="3">
        <v>500</v>
      </c>
      <c r="B127" s="3">
        <v>0.44064999999999999</v>
      </c>
      <c r="C127" s="3">
        <v>0.60850099999999996</v>
      </c>
      <c r="D127" s="3"/>
      <c r="H127" s="3"/>
      <c r="I127" s="6"/>
      <c r="J127" s="3"/>
    </row>
    <row r="128" spans="1:10" x14ac:dyDescent="0.2">
      <c r="A128" s="3">
        <v>500</v>
      </c>
      <c r="B128" s="3">
        <v>0.44069999999999998</v>
      </c>
      <c r="C128" s="3">
        <v>0.61192500000000005</v>
      </c>
      <c r="D128" s="3"/>
      <c r="H128" s="3"/>
      <c r="I128" s="3"/>
      <c r="J128" s="3"/>
    </row>
    <row r="129" spans="1:10" x14ac:dyDescent="0.2">
      <c r="A129" s="3">
        <v>500</v>
      </c>
      <c r="B129" s="3">
        <v>0.44074999999999998</v>
      </c>
      <c r="C129" s="3">
        <v>0.615784</v>
      </c>
      <c r="D129" s="3"/>
      <c r="H129" s="3"/>
      <c r="I129" s="6"/>
      <c r="J129" s="3"/>
    </row>
    <row r="130" spans="1:10" x14ac:dyDescent="0.2">
      <c r="A130" s="3">
        <v>500</v>
      </c>
      <c r="B130" s="3">
        <v>0.44080000000000003</v>
      </c>
      <c r="C130" s="3">
        <v>0.61903799999999998</v>
      </c>
      <c r="D130" s="3"/>
      <c r="H130" s="3"/>
      <c r="I130" s="6"/>
      <c r="J130" s="3"/>
    </row>
    <row r="131" spans="1:10" x14ac:dyDescent="0.2">
      <c r="A131" s="3">
        <v>500</v>
      </c>
      <c r="B131" s="3">
        <v>0.44085000000000002</v>
      </c>
      <c r="C131" s="3">
        <v>0.62275199999999997</v>
      </c>
      <c r="D131" s="3"/>
      <c r="H131" s="3"/>
      <c r="I131" s="6"/>
      <c r="J131" s="6"/>
    </row>
    <row r="132" spans="1:10" x14ac:dyDescent="0.2">
      <c r="A132" s="3">
        <v>500</v>
      </c>
      <c r="B132" s="3">
        <v>0.44090000000000001</v>
      </c>
      <c r="C132" s="3">
        <v>0.62657700000000005</v>
      </c>
      <c r="D132" s="3"/>
      <c r="H132" s="3"/>
      <c r="I132" s="6"/>
      <c r="J132" s="6"/>
    </row>
    <row r="133" spans="1:10" x14ac:dyDescent="0.2">
      <c r="A133" s="3">
        <v>500</v>
      </c>
      <c r="B133" s="3">
        <v>0.44067499999999998</v>
      </c>
      <c r="C133" s="3">
        <v>0.609572</v>
      </c>
      <c r="D133" s="3"/>
      <c r="H133" s="3"/>
      <c r="I133" s="6"/>
      <c r="J133" s="3"/>
    </row>
    <row r="134" spans="1:10" x14ac:dyDescent="0.2">
      <c r="A134" s="3">
        <v>500</v>
      </c>
      <c r="B134" s="3">
        <v>0.44072499999999998</v>
      </c>
      <c r="C134" s="3">
        <v>0.61364399999999997</v>
      </c>
      <c r="D134" s="3"/>
      <c r="H134" s="3"/>
      <c r="I134" s="6"/>
      <c r="J134" s="3"/>
    </row>
    <row r="135" spans="1:10" x14ac:dyDescent="0.2">
      <c r="A135" s="3">
        <v>500</v>
      </c>
      <c r="B135" s="3">
        <v>0.44062499999999999</v>
      </c>
      <c r="C135" s="3">
        <v>0.59930899999999998</v>
      </c>
      <c r="H135" s="3"/>
      <c r="I135" s="6"/>
      <c r="J135" s="3"/>
    </row>
    <row r="136" spans="1:10" x14ac:dyDescent="0.2">
      <c r="A136" s="3">
        <v>500</v>
      </c>
      <c r="B136" s="3">
        <v>0.44077499999999997</v>
      </c>
      <c r="C136" s="3">
        <v>0.61330700000000005</v>
      </c>
      <c r="D136" s="3"/>
      <c r="H136" s="3"/>
      <c r="I136" s="6"/>
      <c r="J136" s="3"/>
    </row>
    <row r="137" spans="1:10" x14ac:dyDescent="0.2">
      <c r="A137" s="3"/>
      <c r="B137" s="3"/>
      <c r="C137" s="3"/>
      <c r="D137" s="3"/>
      <c r="H137" s="3"/>
      <c r="I137" s="3"/>
      <c r="J137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3FEE-35D2-654D-B745-14559E4F4B21}">
  <dimension ref="A1:AA240"/>
  <sheetViews>
    <sheetView tabSelected="1" topLeftCell="R1" workbookViewId="0">
      <selection activeCell="R21" sqref="R21"/>
    </sheetView>
  </sheetViews>
  <sheetFormatPr baseColWidth="10" defaultRowHeight="16" x14ac:dyDescent="0.2"/>
  <cols>
    <col min="1" max="1" width="9.6640625" customWidth="1"/>
    <col min="2" max="2" width="8.33203125" customWidth="1"/>
    <col min="3" max="3" width="30.5" customWidth="1"/>
    <col min="4" max="4" width="31" customWidth="1"/>
    <col min="5" max="5" width="17.33203125" customWidth="1"/>
    <col min="6" max="6" width="15.6640625" customWidth="1"/>
    <col min="7" max="7" width="14.33203125" style="3" customWidth="1"/>
    <col min="8" max="8" width="15.33203125" style="3" customWidth="1"/>
    <col min="9" max="9" width="17.33203125" style="3" customWidth="1"/>
    <col min="10" max="10" width="10.83203125" style="23"/>
    <col min="11" max="11" width="10.83203125" style="24"/>
    <col min="12" max="12" width="10.83203125" style="26"/>
    <col min="18" max="18" width="13.33203125" customWidth="1"/>
    <col min="19" max="19" width="27.6640625" customWidth="1"/>
    <col min="20" max="20" width="33.6640625" customWidth="1"/>
    <col min="21" max="21" width="23.5" customWidth="1"/>
    <col min="22" max="22" width="16.5" customWidth="1"/>
    <col min="23" max="23" width="17.1640625" customWidth="1"/>
    <col min="24" max="24" width="15.33203125" customWidth="1"/>
  </cols>
  <sheetData>
    <row r="1" spans="1:27" x14ac:dyDescent="0.2">
      <c r="A1" s="12" t="s">
        <v>0</v>
      </c>
      <c r="B1" s="10" t="s">
        <v>23</v>
      </c>
      <c r="C1" s="10" t="s">
        <v>5</v>
      </c>
      <c r="D1" s="10" t="s">
        <v>6</v>
      </c>
      <c r="E1" s="10" t="s">
        <v>7</v>
      </c>
      <c r="F1" s="10" t="s">
        <v>8</v>
      </c>
      <c r="G1" s="33" t="s">
        <v>27</v>
      </c>
      <c r="H1" s="33"/>
      <c r="I1" s="33"/>
      <c r="J1" s="30" t="s">
        <v>24</v>
      </c>
      <c r="K1" s="31"/>
      <c r="L1" s="32"/>
      <c r="N1" s="3" t="s">
        <v>25</v>
      </c>
      <c r="O1" s="3" t="s">
        <v>26</v>
      </c>
      <c r="Q1" s="3" t="s">
        <v>1</v>
      </c>
      <c r="R1" s="5" t="s">
        <v>29</v>
      </c>
      <c r="S1" s="27" t="s">
        <v>5</v>
      </c>
      <c r="T1" s="27" t="s">
        <v>6</v>
      </c>
      <c r="U1" s="27" t="s">
        <v>7</v>
      </c>
      <c r="V1" s="34" t="s">
        <v>28</v>
      </c>
      <c r="W1" s="34"/>
      <c r="X1" s="34"/>
      <c r="Y1" s="3"/>
      <c r="Z1" s="3"/>
      <c r="AA1" s="3"/>
    </row>
    <row r="2" spans="1:27" x14ac:dyDescent="0.2">
      <c r="A2" s="12" t="s">
        <v>9</v>
      </c>
      <c r="B2" s="10">
        <v>0.42399999999999999</v>
      </c>
      <c r="C2" s="13">
        <f>J2/10000</f>
        <v>99.769499999999994</v>
      </c>
      <c r="D2" s="13">
        <f>K2/1000</f>
        <v>99.709000000000003</v>
      </c>
      <c r="E2" s="13">
        <f>L2/10000</f>
        <v>10.1013</v>
      </c>
      <c r="F2" s="13">
        <v>0.63133099999999998</v>
      </c>
      <c r="G2" s="3">
        <f>C2/$N2</f>
        <v>306.37745234886017</v>
      </c>
      <c r="H2" s="3">
        <f>D2/$N2</f>
        <v>306.19166575208362</v>
      </c>
      <c r="I2" s="3">
        <f>E2/$O2</f>
        <v>15.380235275090465</v>
      </c>
      <c r="J2" s="16">
        <v>997695</v>
      </c>
      <c r="K2" s="17">
        <v>99709</v>
      </c>
      <c r="L2" s="18">
        <v>101013</v>
      </c>
      <c r="M2" s="11"/>
      <c r="N2" s="15">
        <f>1-2.3661*EXP(-1/F2)-9.011*EXP(-2/F2)+22.044*EXP(-3/F2)</f>
        <v>0.32564243626647926</v>
      </c>
      <c r="O2" s="15">
        <f>1-1.0276*EXP(-1/F2)-0.8116*EXP(-2/F2)-11.3765*EXP(-3/F2)</f>
        <v>0.6567714875181313</v>
      </c>
      <c r="Q2" s="10">
        <v>0.42399999999999999</v>
      </c>
      <c r="R2" s="35">
        <f>1/Q2</f>
        <v>2.358490566037736</v>
      </c>
      <c r="S2" s="3">
        <f>AVERAGE(G2,G18,G34,G50,G66,G82,G98,G114,G130,G146,G162,G178,G194,G210)</f>
        <v>296.88034877747805</v>
      </c>
      <c r="T2" s="3">
        <f>AVERAGE(H2,H18,H34,H50,H66,H82,H98,H114,H130,H146,H162,H178,H194,H210)</f>
        <v>297.28279261533834</v>
      </c>
      <c r="U2" s="3">
        <f>AVERAGE(I2,I18,I34,I50,I66,I82,I98,I114,I130,I146,I162,I178,I194,I210)</f>
        <v>15.016609673659383</v>
      </c>
      <c r="V2" s="3">
        <f>SQRT(((S2-G2)^2+(S2-G18)^2+(S2-G34)^2+(S2-G50)^2+(S2-G66)^2+(S2-G82)^2+(S2-G98)^2+(S2-G114)^2+(S2-G130)^2+(S2-G146)^2+(S2-G162)^2+(S2-G178)^2+(S2-G194)^2+(S2-G210)^2)/COUNTIF($B:$B,$Q2))</f>
        <v>3.7987629779421628</v>
      </c>
      <c r="W2" s="3">
        <f>SQRT(((T2-H2)^2+(T2-H18)^2+(T2-H34)^2+(T2-H50)^2+(T2-H66)^2+(T2-H82)^2+(T2-H98)^2+(T2-H114)^2+(T2-H130)^2+(T2-H146)^2+(T2-H162)^2+(T2-H178)^2+(T2-H194)^2+(T2-H210)^2)/COUNTIF($B:$B,$Q2))</f>
        <v>3.761245712385922</v>
      </c>
      <c r="X2" s="3">
        <f>SQRT(((U2-I2)^2+(U2-I18)^2+(U2-I34)^2+(U2-I50)^2+(U2-I66)^2+(U2-I82)^2+(U2-I98)^2+(U2-I114)^2+(U2-I130)^2+(U2-I146)^2+(U2-I162)^2+(U2-I178)^2+(U2-I194)^2+(U2-I210)^2)/COUNTIF($B:$B,$Q2))</f>
        <v>0.13549611333600495</v>
      </c>
      <c r="Y2" s="29">
        <f>V2/S2</f>
        <v>1.279560265132087E-2</v>
      </c>
      <c r="Z2" s="29">
        <f t="shared" ref="Z2:AA17" si="0">W2/T2</f>
        <v>1.2652080126456199E-2</v>
      </c>
      <c r="AA2" s="29">
        <f t="shared" si="0"/>
        <v>9.0230828582884802E-3</v>
      </c>
    </row>
    <row r="3" spans="1:27" x14ac:dyDescent="0.2">
      <c r="A3" s="12" t="s">
        <v>9</v>
      </c>
      <c r="B3" s="10">
        <v>0.42499999999999999</v>
      </c>
      <c r="C3" s="13">
        <f t="shared" ref="C3:C66" si="1">J3/1000</f>
        <v>102.322</v>
      </c>
      <c r="D3" s="13">
        <f t="shared" ref="D3:D66" si="2">K3/1000</f>
        <v>102.092</v>
      </c>
      <c r="E3" s="13">
        <f t="shared" ref="E3:E65" si="3">L3/10000</f>
        <v>10.3087</v>
      </c>
      <c r="F3" s="13">
        <v>0.64429400000000003</v>
      </c>
      <c r="G3" s="3">
        <f t="shared" ref="G3:G66" si="4">C3/$N3</f>
        <v>336.51954380175499</v>
      </c>
      <c r="H3" s="3">
        <f t="shared" ref="H3:H66" si="5">D3/$N3</f>
        <v>335.76311317027393</v>
      </c>
      <c r="I3" s="3">
        <f t="shared" ref="I3:I66" si="6">E3/$O3</f>
        <v>16.161887799876023</v>
      </c>
      <c r="J3" s="16">
        <v>102322</v>
      </c>
      <c r="K3" s="17">
        <v>102092</v>
      </c>
      <c r="L3" s="18">
        <v>103087</v>
      </c>
      <c r="M3" s="11"/>
      <c r="N3" s="15">
        <f t="shared" ref="N3:N66" si="7">1-2.3661*EXP(-1/F3)-9.011*EXP(-2/F3)+22.044*EXP(-3/F3)</f>
        <v>0.30405960629816586</v>
      </c>
      <c r="O3" s="15">
        <f t="shared" ref="O3:O66" si="8">1-1.0276*EXP(-1/F3)-0.8116*EXP(-2/F3)-11.3765*EXP(-3/F3)</f>
        <v>0.63784009192781788</v>
      </c>
      <c r="Q3" s="10">
        <v>0.42499999999999999</v>
      </c>
      <c r="R3" s="35">
        <f t="shared" ref="R3:R17" si="9">1/Q3</f>
        <v>2.3529411764705883</v>
      </c>
      <c r="S3" s="3">
        <f t="shared" ref="S3:S17" si="10">AVERAGE(G3,G19,G35,G51,G67,G83,G99,G115,G131,G147,G163,G179,G195,G211)</f>
        <v>329.49258581172091</v>
      </c>
      <c r="T3" s="3">
        <f t="shared" ref="T3:T8" si="11">AVERAGE(H3,H19,H35,H51,H67,H83,H99,H115,H131,H147,H163,H179,H195,H211)</f>
        <v>329.69603089931991</v>
      </c>
      <c r="U3" s="3">
        <f t="shared" ref="U3:U17" si="12">AVERAGE(I3,I19,I35,I51,I67,I83,I99,I115,I131,I147,I163,I179,I195,I211)</f>
        <v>15.939169824311382</v>
      </c>
      <c r="V3" s="3">
        <f t="shared" ref="V3:V17" si="13">SQRT(((S3-G3)^2+(S3-G19)^2+(S3-G35)^2+(S3-G51)^2+(S3-G67)^2+(S3-G83)^2+(S3-G99)^2+(S3-G115)^2+(S3-G131)^2+(S3-G147)^2+(S3-G163)^2+(S3-G179)^2+(S3-G195)^2+(S3-G211)^2)/COUNTIF($B:$B,$Q3))</f>
        <v>3.9735709615491395</v>
      </c>
      <c r="W3" s="3">
        <f t="shared" ref="W3:W17" si="14">SQRT(((T3-H3)^2+(T3-H19)^2+(T3-H35)^2+(T3-H51)^2+(T3-H67)^2+(T3-H83)^2+(T3-H99)^2+(T3-H115)^2+(T3-H131)^2+(T3-H147)^2+(T3-H163)^2+(T3-H179)^2+(T3-H195)^2+(T3-H211)^2)/COUNTIF($B:$B,$Q3))</f>
        <v>4.1134216813700757</v>
      </c>
      <c r="X3" s="3">
        <f t="shared" ref="X3:X17" si="15">SQRT(((U3-I3)^2+(U3-I19)^2+(U3-I35)^2+(U3-I51)^2+(U3-I67)^2+(U3-I83)^2+(U3-I99)^2+(U3-I115)^2+(U3-I131)^2+(U3-I147)^2+(U3-I163)^2+(U3-I179)^2+(U3-I195)^2+(U3-I211)^2)/COUNTIF($B:$B,$Q3))</f>
        <v>9.294642795551307E-2</v>
      </c>
      <c r="Y3" s="29">
        <f t="shared" ref="Y3:Y16" si="16">V3/S3</f>
        <v>1.2059667296488797E-2</v>
      </c>
      <c r="Z3" s="29">
        <f t="shared" si="0"/>
        <v>1.247640643458702E-2</v>
      </c>
      <c r="AA3" s="29">
        <f t="shared" si="0"/>
        <v>5.8313217676961805E-3</v>
      </c>
    </row>
    <row r="4" spans="1:27" x14ac:dyDescent="0.2">
      <c r="A4" s="12" t="s">
        <v>9</v>
      </c>
      <c r="B4" s="10">
        <v>0.42599999999999999</v>
      </c>
      <c r="C4" s="13">
        <f t="shared" si="1"/>
        <v>105.197</v>
      </c>
      <c r="D4" s="13">
        <f t="shared" si="2"/>
        <v>104.88500000000001</v>
      </c>
      <c r="E4" s="13">
        <f t="shared" si="3"/>
        <v>10.663399999999999</v>
      </c>
      <c r="F4" s="13">
        <v>0.66646099999999997</v>
      </c>
      <c r="G4" s="3">
        <f t="shared" si="4"/>
        <v>391.61020028919097</v>
      </c>
      <c r="H4" s="3">
        <f t="shared" si="5"/>
        <v>390.44873767628161</v>
      </c>
      <c r="I4" s="3">
        <f t="shared" si="6"/>
        <v>17.647575340037342</v>
      </c>
      <c r="J4" s="16">
        <v>105197</v>
      </c>
      <c r="K4" s="17">
        <v>104885</v>
      </c>
      <c r="L4" s="18">
        <v>106634</v>
      </c>
      <c r="M4" s="11"/>
      <c r="N4" s="15">
        <f t="shared" si="7"/>
        <v>0.2686268128928091</v>
      </c>
      <c r="O4" s="15">
        <f t="shared" si="8"/>
        <v>0.60424164762213928</v>
      </c>
      <c r="Q4" s="10">
        <v>0.42599999999999999</v>
      </c>
      <c r="R4" s="35">
        <f t="shared" si="9"/>
        <v>2.347417840375587</v>
      </c>
      <c r="S4" s="3">
        <f t="shared" si="10"/>
        <v>370.79950919991245</v>
      </c>
      <c r="T4" s="3">
        <f t="shared" si="11"/>
        <v>370.11803519378338</v>
      </c>
      <c r="U4" s="3">
        <f t="shared" si="12"/>
        <v>17.079847471085834</v>
      </c>
      <c r="V4" s="3">
        <f t="shared" si="13"/>
        <v>7.7726173792191293</v>
      </c>
      <c r="W4" s="3">
        <f t="shared" si="14"/>
        <v>7.4044256299607456</v>
      </c>
      <c r="X4" s="3">
        <f t="shared" si="15"/>
        <v>0.18863380424322121</v>
      </c>
      <c r="Y4" s="29">
        <f t="shared" si="16"/>
        <v>2.0961779037923723E-2</v>
      </c>
      <c r="Z4" s="29">
        <f t="shared" si="0"/>
        <v>2.0005579101499329E-2</v>
      </c>
      <c r="AA4" s="29">
        <f t="shared" si="0"/>
        <v>1.1044232365807481E-2</v>
      </c>
    </row>
    <row r="5" spans="1:27" x14ac:dyDescent="0.2">
      <c r="A5" s="12" t="s">
        <v>9</v>
      </c>
      <c r="B5" s="10">
        <v>0.42699999999999999</v>
      </c>
      <c r="C5" s="13">
        <f t="shared" si="1"/>
        <v>106.959</v>
      </c>
      <c r="D5" s="13">
        <f t="shared" si="2"/>
        <v>106.771</v>
      </c>
      <c r="E5" s="13">
        <f t="shared" si="3"/>
        <v>10.794700000000001</v>
      </c>
      <c r="F5" s="13">
        <v>0.67467200000000005</v>
      </c>
      <c r="G5" s="3">
        <f t="shared" si="4"/>
        <v>417.80828407172925</v>
      </c>
      <c r="H5" s="3">
        <f t="shared" si="5"/>
        <v>417.0739096160454</v>
      </c>
      <c r="I5" s="3">
        <f t="shared" si="6"/>
        <v>18.25249681707518</v>
      </c>
      <c r="J5" s="16">
        <v>106959</v>
      </c>
      <c r="K5" s="17">
        <v>106771</v>
      </c>
      <c r="L5" s="18">
        <v>107947</v>
      </c>
      <c r="M5" s="11"/>
      <c r="N5" s="15">
        <f t="shared" si="7"/>
        <v>0.25600018974644673</v>
      </c>
      <c r="O5" s="15">
        <f t="shared" si="8"/>
        <v>0.59140949910488838</v>
      </c>
      <c r="Q5" s="10">
        <v>0.42699999999999999</v>
      </c>
      <c r="R5" s="35">
        <f t="shared" si="9"/>
        <v>2.3419203747072599</v>
      </c>
      <c r="S5" s="3">
        <f t="shared" si="10"/>
        <v>416.73990563186231</v>
      </c>
      <c r="T5" s="3">
        <f t="shared" si="11"/>
        <v>416.36045516805814</v>
      </c>
      <c r="U5" s="3">
        <f t="shared" si="12"/>
        <v>18.244304165914176</v>
      </c>
      <c r="V5" s="3">
        <f t="shared" si="13"/>
        <v>6.0206492549684381</v>
      </c>
      <c r="W5" s="3">
        <f t="shared" si="14"/>
        <v>4.7959508662508723</v>
      </c>
      <c r="X5" s="3">
        <f t="shared" si="15"/>
        <v>0.12781190432886458</v>
      </c>
      <c r="Y5" s="29">
        <f t="shared" si="16"/>
        <v>1.4447018808625757E-2</v>
      </c>
      <c r="Z5" s="29">
        <f t="shared" si="0"/>
        <v>1.1518747293892387E-2</v>
      </c>
      <c r="AA5" s="29">
        <f t="shared" si="0"/>
        <v>7.005578462545888E-3</v>
      </c>
    </row>
    <row r="6" spans="1:27" x14ac:dyDescent="0.2">
      <c r="A6" s="12" t="s">
        <v>9</v>
      </c>
      <c r="B6" s="10">
        <v>0.42799999999999999</v>
      </c>
      <c r="C6" s="13">
        <f t="shared" si="1"/>
        <v>110.188</v>
      </c>
      <c r="D6" s="13">
        <f>K6</f>
        <v>109.83</v>
      </c>
      <c r="E6" s="13">
        <f t="shared" si="3"/>
        <v>11.2117</v>
      </c>
      <c r="F6" s="13">
        <v>0.70072999999999996</v>
      </c>
      <c r="G6" s="3">
        <f t="shared" si="4"/>
        <v>505.87719093472958</v>
      </c>
      <c r="H6" s="3">
        <f t="shared" si="5"/>
        <v>504.23359966930474</v>
      </c>
      <c r="I6" s="3">
        <f t="shared" si="6"/>
        <v>20.409691257967282</v>
      </c>
      <c r="J6" s="16">
        <v>110188</v>
      </c>
      <c r="K6" s="19">
        <v>109.83</v>
      </c>
      <c r="L6" s="18">
        <v>112117</v>
      </c>
      <c r="M6" s="10"/>
      <c r="N6" s="15">
        <f t="shared" si="7"/>
        <v>0.21781571095625246</v>
      </c>
      <c r="O6" s="15">
        <f t="shared" si="8"/>
        <v>0.54933217059926454</v>
      </c>
      <c r="Q6" s="10">
        <v>0.42799999999999999</v>
      </c>
      <c r="R6" s="35">
        <f t="shared" si="9"/>
        <v>2.3364485981308412</v>
      </c>
      <c r="S6" s="3">
        <f t="shared" si="10"/>
        <v>475.75148469390223</v>
      </c>
      <c r="T6" s="3">
        <f t="shared" si="11"/>
        <v>474.65638042636272</v>
      </c>
      <c r="U6" s="3">
        <f t="shared" si="12"/>
        <v>19.642868382147903</v>
      </c>
      <c r="V6" s="3">
        <f t="shared" si="13"/>
        <v>10.337999247326458</v>
      </c>
      <c r="W6" s="3">
        <f t="shared" si="14"/>
        <v>9.9101052194062369</v>
      </c>
      <c r="X6" s="3">
        <f t="shared" si="15"/>
        <v>0.24921307820408903</v>
      </c>
      <c r="Y6" s="29">
        <f t="shared" si="16"/>
        <v>2.1729830762331537E-2</v>
      </c>
      <c r="Z6" s="29">
        <f t="shared" si="0"/>
        <v>2.0878483104987296E-2</v>
      </c>
      <c r="AA6" s="29">
        <f t="shared" si="0"/>
        <v>1.2687203994635642E-2</v>
      </c>
    </row>
    <row r="7" spans="1:27" x14ac:dyDescent="0.2">
      <c r="A7" s="12" t="s">
        <v>9</v>
      </c>
      <c r="B7" s="10">
        <v>0.42899999999999999</v>
      </c>
      <c r="C7" s="13">
        <f t="shared" si="1"/>
        <v>111.70399999999999</v>
      </c>
      <c r="D7" s="13">
        <f t="shared" si="2"/>
        <v>112.178</v>
      </c>
      <c r="E7" s="13">
        <f t="shared" si="3"/>
        <v>11.3561</v>
      </c>
      <c r="F7" s="13">
        <v>0.70975299999999997</v>
      </c>
      <c r="G7" s="3">
        <f t="shared" si="4"/>
        <v>544.13807778059959</v>
      </c>
      <c r="H7" s="3">
        <f t="shared" si="5"/>
        <v>546.44705014388126</v>
      </c>
      <c r="I7" s="3">
        <f t="shared" si="6"/>
        <v>21.254498968057604</v>
      </c>
      <c r="J7" s="16">
        <v>111704</v>
      </c>
      <c r="K7" s="17">
        <v>112178</v>
      </c>
      <c r="L7" s="18">
        <v>113561</v>
      </c>
      <c r="M7" s="11"/>
      <c r="N7" s="15">
        <f t="shared" si="7"/>
        <v>0.20528612968166482</v>
      </c>
      <c r="O7" s="15">
        <f t="shared" si="8"/>
        <v>0.53429158772768781</v>
      </c>
      <c r="Q7" s="10">
        <v>0.42899999999999999</v>
      </c>
      <c r="R7" s="35">
        <f t="shared" si="9"/>
        <v>2.3310023310023311</v>
      </c>
      <c r="S7" s="3">
        <f t="shared" si="10"/>
        <v>546.13019227146458</v>
      </c>
      <c r="T7" s="3">
        <f t="shared" si="11"/>
        <v>545.14755146479934</v>
      </c>
      <c r="U7" s="3">
        <f t="shared" si="12"/>
        <v>21.246096086030239</v>
      </c>
      <c r="V7" s="3">
        <f t="shared" si="13"/>
        <v>12.265170967222046</v>
      </c>
      <c r="W7" s="3">
        <f t="shared" si="14"/>
        <v>10.605338342432212</v>
      </c>
      <c r="X7" s="3">
        <f t="shared" si="15"/>
        <v>0.24082744084784993</v>
      </c>
      <c r="Y7" s="29">
        <f t="shared" si="16"/>
        <v>2.245832796060725E-2</v>
      </c>
      <c r="Z7" s="29">
        <f t="shared" si="0"/>
        <v>1.9454069478870271E-2</v>
      </c>
      <c r="AA7" s="29">
        <f t="shared" si="0"/>
        <v>1.1335138458975488E-2</v>
      </c>
    </row>
    <row r="8" spans="1:27" x14ac:dyDescent="0.2">
      <c r="A8" s="12" t="s">
        <v>9</v>
      </c>
      <c r="B8" s="10">
        <v>0.43</v>
      </c>
      <c r="C8" s="13">
        <f t="shared" si="1"/>
        <v>114.521</v>
      </c>
      <c r="D8" s="13">
        <f t="shared" si="2"/>
        <v>114.383</v>
      </c>
      <c r="E8" s="13">
        <f t="shared" si="3"/>
        <v>11.7178</v>
      </c>
      <c r="F8" s="13">
        <v>0.73236100000000004</v>
      </c>
      <c r="G8" s="3">
        <f t="shared" si="4"/>
        <v>652.48522203309187</v>
      </c>
      <c r="H8" s="3">
        <f t="shared" si="5"/>
        <v>651.69896483449452</v>
      </c>
      <c r="I8" s="3">
        <f t="shared" si="6"/>
        <v>23.644948341380168</v>
      </c>
      <c r="J8" s="16">
        <v>114521</v>
      </c>
      <c r="K8" s="17">
        <v>114383</v>
      </c>
      <c r="L8" s="18">
        <v>117178</v>
      </c>
      <c r="M8" s="11"/>
      <c r="N8" s="15">
        <f t="shared" si="7"/>
        <v>0.17551508621630035</v>
      </c>
      <c r="O8" s="15">
        <f t="shared" si="8"/>
        <v>0.49557308524515165</v>
      </c>
      <c r="Q8" s="10">
        <v>0.43</v>
      </c>
      <c r="R8" s="35">
        <f t="shared" si="9"/>
        <v>2.3255813953488373</v>
      </c>
      <c r="S8" s="3">
        <f t="shared" si="10"/>
        <v>636.33003715322172</v>
      </c>
      <c r="T8" s="3">
        <f t="shared" si="11"/>
        <v>635.84273729009328</v>
      </c>
      <c r="U8" s="3">
        <f t="shared" si="12"/>
        <v>23.21715203296349</v>
      </c>
      <c r="V8" s="3">
        <f t="shared" si="13"/>
        <v>11.562555766408281</v>
      </c>
      <c r="W8" s="3">
        <f t="shared" si="14"/>
        <v>11.493208658237556</v>
      </c>
      <c r="X8" s="3">
        <f t="shared" si="15"/>
        <v>0.27194926200808445</v>
      </c>
      <c r="Y8" s="29">
        <f t="shared" si="16"/>
        <v>1.8170689879950044E-2</v>
      </c>
      <c r="Z8" s="29">
        <f t="shared" si="0"/>
        <v>1.8075552309082931E-2</v>
      </c>
      <c r="AA8" s="29">
        <f t="shared" si="0"/>
        <v>1.1713291174644223E-2</v>
      </c>
    </row>
    <row r="9" spans="1:27" x14ac:dyDescent="0.2">
      <c r="A9" s="12" t="s">
        <v>9</v>
      </c>
      <c r="B9" s="10">
        <v>0.43099999999999999</v>
      </c>
      <c r="C9" s="13">
        <f t="shared" si="1"/>
        <v>116.51300000000001</v>
      </c>
      <c r="D9" s="13">
        <f t="shared" si="2"/>
        <v>117.05200000000001</v>
      </c>
      <c r="E9" s="13">
        <f t="shared" si="3"/>
        <v>11.9459</v>
      </c>
      <c r="F9" s="13">
        <v>0.74661699999999998</v>
      </c>
      <c r="G9" s="3">
        <f t="shared" si="4"/>
        <v>737.60123481422022</v>
      </c>
      <c r="H9" s="3">
        <f t="shared" si="5"/>
        <v>741.01344688982442</v>
      </c>
      <c r="I9" s="3">
        <f t="shared" si="6"/>
        <v>25.394207637184341</v>
      </c>
      <c r="J9" s="16">
        <v>116513</v>
      </c>
      <c r="K9" s="17">
        <v>117052</v>
      </c>
      <c r="L9" s="18">
        <v>119459</v>
      </c>
      <c r="M9" s="11"/>
      <c r="N9" s="15">
        <f t="shared" si="7"/>
        <v>0.1579620457513824</v>
      </c>
      <c r="O9" s="15">
        <f t="shared" si="8"/>
        <v>0.47041830053038575</v>
      </c>
      <c r="Q9" s="10">
        <v>0.43099999999999999</v>
      </c>
      <c r="R9" s="35">
        <f t="shared" si="9"/>
        <v>2.3201856148491879</v>
      </c>
      <c r="S9" s="3">
        <f t="shared" si="10"/>
        <v>746.39140917149894</v>
      </c>
      <c r="T9" s="3">
        <f t="shared" ref="T9:T17" si="17">AVERAGE(H9,H25,H41,H57,H73,H89,H105,H121,H137,H153,H169,H185,H201,H217)</f>
        <v>747.52468132432</v>
      </c>
      <c r="U9" s="3">
        <f t="shared" si="12"/>
        <v>25.426215797499648</v>
      </c>
      <c r="V9" s="3">
        <f t="shared" si="13"/>
        <v>23.80120195387606</v>
      </c>
      <c r="W9" s="3">
        <f t="shared" si="14"/>
        <v>23.459450187374191</v>
      </c>
      <c r="X9" s="3">
        <f t="shared" si="15"/>
        <v>0.52912813945312109</v>
      </c>
      <c r="Y9" s="29">
        <f t="shared" si="16"/>
        <v>3.1888365355511802E-2</v>
      </c>
      <c r="Z9" s="29">
        <f t="shared" si="0"/>
        <v>3.1382843635093444E-2</v>
      </c>
      <c r="AA9" s="29">
        <f t="shared" si="0"/>
        <v>2.0810337789438343E-2</v>
      </c>
    </row>
    <row r="10" spans="1:27" x14ac:dyDescent="0.2">
      <c r="A10" s="12" t="s">
        <v>9</v>
      </c>
      <c r="B10" s="10">
        <v>0.432</v>
      </c>
      <c r="C10" s="13">
        <f t="shared" si="1"/>
        <v>119.121</v>
      </c>
      <c r="D10" s="13">
        <f t="shared" si="2"/>
        <v>118.93300000000001</v>
      </c>
      <c r="E10" s="13">
        <f t="shared" si="3"/>
        <v>12.3187</v>
      </c>
      <c r="F10" s="13">
        <v>0.76992000000000005</v>
      </c>
      <c r="G10" s="3">
        <f t="shared" si="4"/>
        <v>906.92427413787675</v>
      </c>
      <c r="H10" s="3">
        <f t="shared" si="5"/>
        <v>905.49294159753617</v>
      </c>
      <c r="I10" s="3">
        <f t="shared" si="6"/>
        <v>28.774490725084767</v>
      </c>
      <c r="J10" s="16">
        <v>119121</v>
      </c>
      <c r="K10" s="17">
        <v>118933</v>
      </c>
      <c r="L10" s="18">
        <v>123187</v>
      </c>
      <c r="M10" s="11"/>
      <c r="N10" s="15">
        <f t="shared" si="7"/>
        <v>0.13134613704461329</v>
      </c>
      <c r="O10" s="15">
        <f t="shared" si="8"/>
        <v>0.42811183411357179</v>
      </c>
      <c r="Q10" s="10">
        <v>0.432</v>
      </c>
      <c r="R10" s="35">
        <f t="shared" si="9"/>
        <v>2.3148148148148149</v>
      </c>
      <c r="S10" s="3">
        <f t="shared" si="10"/>
        <v>897.12673254008348</v>
      </c>
      <c r="T10" s="3">
        <f t="shared" si="17"/>
        <v>896.938842659138</v>
      </c>
      <c r="U10" s="3">
        <f t="shared" si="12"/>
        <v>28.228230823560089</v>
      </c>
      <c r="V10" s="3">
        <f t="shared" si="13"/>
        <v>28.846845836496112</v>
      </c>
      <c r="W10" s="3">
        <f t="shared" si="14"/>
        <v>27.554506048426667</v>
      </c>
      <c r="X10" s="3">
        <f t="shared" si="15"/>
        <v>0.58642323359321991</v>
      </c>
      <c r="Y10" s="29">
        <f t="shared" si="16"/>
        <v>3.2154705450388794E-2</v>
      </c>
      <c r="Z10" s="29">
        <f t="shared" si="0"/>
        <v>3.0720607401432558E-2</v>
      </c>
      <c r="AA10" s="29">
        <f t="shared" si="0"/>
        <v>2.077435306727669E-2</v>
      </c>
    </row>
    <row r="11" spans="1:27" x14ac:dyDescent="0.2">
      <c r="A11" s="12" t="s">
        <v>9</v>
      </c>
      <c r="B11" s="10">
        <v>0.433</v>
      </c>
      <c r="C11" s="13">
        <f t="shared" si="1"/>
        <v>121.877</v>
      </c>
      <c r="D11" s="13">
        <f t="shared" si="2"/>
        <v>122.101</v>
      </c>
      <c r="E11" s="13">
        <f t="shared" si="3"/>
        <v>12.6584</v>
      </c>
      <c r="F11" s="13">
        <v>0.79114899999999999</v>
      </c>
      <c r="G11" s="3">
        <f t="shared" si="4"/>
        <v>1114.3179975966218</v>
      </c>
      <c r="H11" s="3">
        <f t="shared" si="5"/>
        <v>1116.3660233230644</v>
      </c>
      <c r="I11" s="3">
        <f t="shared" si="6"/>
        <v>32.596495560929917</v>
      </c>
      <c r="J11" s="16">
        <v>121877</v>
      </c>
      <c r="K11" s="17">
        <v>122101</v>
      </c>
      <c r="L11" s="18">
        <v>126584</v>
      </c>
      <c r="M11" s="11"/>
      <c r="N11" s="15">
        <f t="shared" si="7"/>
        <v>0.10937362607699613</v>
      </c>
      <c r="O11" s="15">
        <f t="shared" si="8"/>
        <v>0.38833622394587497</v>
      </c>
      <c r="Q11" s="10">
        <v>0.433</v>
      </c>
      <c r="R11" s="35">
        <f t="shared" si="9"/>
        <v>2.3094688221709005</v>
      </c>
      <c r="S11" s="3">
        <f t="shared" si="10"/>
        <v>1103.5896849156775</v>
      </c>
      <c r="T11" s="3">
        <f t="shared" si="17"/>
        <v>1104.553823232847</v>
      </c>
      <c r="U11" s="3">
        <f t="shared" si="12"/>
        <v>31.865581619317222</v>
      </c>
      <c r="V11" s="3">
        <f t="shared" si="13"/>
        <v>37.903155077989354</v>
      </c>
      <c r="W11" s="3">
        <f t="shared" si="14"/>
        <v>36.628637815401802</v>
      </c>
      <c r="X11" s="3">
        <f t="shared" si="15"/>
        <v>0.77708647199487602</v>
      </c>
      <c r="Y11" s="29">
        <f t="shared" si="16"/>
        <v>3.4345332867881453E-2</v>
      </c>
      <c r="Z11" s="29">
        <f t="shared" si="0"/>
        <v>3.31614784585108E-2</v>
      </c>
      <c r="AA11" s="29">
        <f t="shared" si="0"/>
        <v>2.438638909147664E-2</v>
      </c>
    </row>
    <row r="12" spans="1:27" x14ac:dyDescent="0.2">
      <c r="A12" s="12" t="s">
        <v>9</v>
      </c>
      <c r="B12" s="10">
        <v>0.434</v>
      </c>
      <c r="C12" s="13">
        <f t="shared" si="1"/>
        <v>124.203</v>
      </c>
      <c r="D12" s="13">
        <f t="shared" si="2"/>
        <v>124.17700000000001</v>
      </c>
      <c r="E12" s="13">
        <f t="shared" si="3"/>
        <v>12.975899999999999</v>
      </c>
      <c r="F12" s="13">
        <v>0.81099600000000005</v>
      </c>
      <c r="G12" s="3">
        <f t="shared" si="4"/>
        <v>1367.7235751032674</v>
      </c>
      <c r="H12" s="3">
        <f t="shared" si="5"/>
        <v>1367.4372630741484</v>
      </c>
      <c r="I12" s="3">
        <f t="shared" si="6"/>
        <v>37.059882265796851</v>
      </c>
      <c r="J12" s="16">
        <v>124203</v>
      </c>
      <c r="K12" s="17">
        <v>124177</v>
      </c>
      <c r="L12" s="18">
        <v>129759</v>
      </c>
      <c r="M12" s="11"/>
      <c r="N12" s="15">
        <f t="shared" si="7"/>
        <v>9.0810016191043785E-2</v>
      </c>
      <c r="O12" s="15">
        <f t="shared" si="8"/>
        <v>0.35013333034723809</v>
      </c>
      <c r="Q12" s="10">
        <v>0.434</v>
      </c>
      <c r="R12" s="35">
        <f t="shared" si="9"/>
        <v>2.3041474654377883</v>
      </c>
      <c r="S12" s="3">
        <f t="shared" si="10"/>
        <v>1376.3882422728018</v>
      </c>
      <c r="T12" s="3">
        <f t="shared" si="17"/>
        <v>1377.0319153243556</v>
      </c>
      <c r="U12" s="3">
        <f t="shared" si="12"/>
        <v>36.090033935782927</v>
      </c>
      <c r="V12" s="3">
        <f t="shared" si="13"/>
        <v>61.50885437601314</v>
      </c>
      <c r="W12" s="3">
        <f t="shared" si="14"/>
        <v>61.47236989805954</v>
      </c>
      <c r="X12" s="3">
        <f t="shared" si="15"/>
        <v>1.0794438380074118</v>
      </c>
      <c r="Y12" s="29">
        <f t="shared" si="16"/>
        <v>4.4688593295773016E-2</v>
      </c>
      <c r="Z12" s="29">
        <f t="shared" si="0"/>
        <v>4.4641209266075663E-2</v>
      </c>
      <c r="AA12" s="29">
        <f t="shared" si="0"/>
        <v>2.9909748489794396E-2</v>
      </c>
    </row>
    <row r="13" spans="1:27" x14ac:dyDescent="0.2">
      <c r="A13" s="12" t="s">
        <v>9</v>
      </c>
      <c r="B13" s="10">
        <v>0.435</v>
      </c>
      <c r="C13" s="13">
        <f t="shared" si="1"/>
        <v>126.42700000000001</v>
      </c>
      <c r="D13" s="13">
        <f t="shared" si="2"/>
        <v>126.36799999999999</v>
      </c>
      <c r="E13" s="13">
        <f t="shared" si="3"/>
        <v>13.1974</v>
      </c>
      <c r="F13" s="13">
        <v>0.82483600000000001</v>
      </c>
      <c r="G13" s="3">
        <f t="shared" si="4"/>
        <v>1600.3582686721568</v>
      </c>
      <c r="H13" s="3">
        <f t="shared" si="5"/>
        <v>1599.6114255306468</v>
      </c>
      <c r="I13" s="3">
        <f t="shared" si="6"/>
        <v>40.866962151478795</v>
      </c>
      <c r="J13" s="16">
        <v>126427</v>
      </c>
      <c r="K13" s="17">
        <v>126368</v>
      </c>
      <c r="L13" s="18">
        <v>131974</v>
      </c>
      <c r="M13" s="11"/>
      <c r="N13" s="15">
        <f t="shared" si="7"/>
        <v>7.8999185666656091E-2</v>
      </c>
      <c r="O13" s="15">
        <f t="shared" si="8"/>
        <v>0.32293567481434254</v>
      </c>
      <c r="Q13" s="10">
        <v>0.435</v>
      </c>
      <c r="R13" s="35">
        <f t="shared" si="9"/>
        <v>2.2988505747126435</v>
      </c>
      <c r="S13" s="3">
        <f t="shared" si="10"/>
        <v>1784.3503658536995</v>
      </c>
      <c r="T13" s="3">
        <f t="shared" si="17"/>
        <v>1786.3746093009436</v>
      </c>
      <c r="U13" s="3">
        <f t="shared" si="12"/>
        <v>41.925947587690473</v>
      </c>
      <c r="V13" s="3">
        <f t="shared" si="13"/>
        <v>123.85306020576135</v>
      </c>
      <c r="W13" s="3">
        <f t="shared" si="14"/>
        <v>125.60347051177591</v>
      </c>
      <c r="X13" s="3">
        <f t="shared" si="15"/>
        <v>1.6536217344093052</v>
      </c>
      <c r="Y13" s="29">
        <f t="shared" si="16"/>
        <v>6.9410729291668818E-2</v>
      </c>
      <c r="Z13" s="29">
        <f t="shared" si="0"/>
        <v>7.0311943451171158E-2</v>
      </c>
      <c r="AA13" s="29">
        <f t="shared" si="0"/>
        <v>3.9441487421379387E-2</v>
      </c>
    </row>
    <row r="14" spans="1:27" x14ac:dyDescent="0.2">
      <c r="A14" s="12" t="s">
        <v>9</v>
      </c>
      <c r="B14" s="10">
        <v>0.436</v>
      </c>
      <c r="C14" s="13">
        <f t="shared" si="1"/>
        <v>128.94900000000001</v>
      </c>
      <c r="D14" s="13">
        <f t="shared" si="2"/>
        <v>128.75899999999999</v>
      </c>
      <c r="E14" s="13">
        <f t="shared" si="3"/>
        <v>13.702199999999999</v>
      </c>
      <c r="F14" s="13">
        <v>0.85638700000000001</v>
      </c>
      <c r="G14" s="3">
        <f t="shared" si="4"/>
        <v>2321.3814074426023</v>
      </c>
      <c r="H14" s="3">
        <f t="shared" si="5"/>
        <v>2317.9609662804828</v>
      </c>
      <c r="I14" s="3">
        <f t="shared" si="6"/>
        <v>52.841016422198479</v>
      </c>
      <c r="J14" s="16">
        <v>128949</v>
      </c>
      <c r="K14" s="17">
        <v>128759</v>
      </c>
      <c r="L14" s="18">
        <v>137022</v>
      </c>
      <c r="M14" s="11"/>
      <c r="N14" s="15">
        <f t="shared" si="7"/>
        <v>5.5548390103657863E-2</v>
      </c>
      <c r="O14" s="15">
        <f t="shared" si="8"/>
        <v>0.25930992489848687</v>
      </c>
      <c r="Q14" s="10">
        <v>0.436</v>
      </c>
      <c r="R14" s="35">
        <f t="shared" si="9"/>
        <v>2.2935779816513762</v>
      </c>
      <c r="S14" s="3">
        <f t="shared" si="10"/>
        <v>2420.6672167655861</v>
      </c>
      <c r="T14" s="3">
        <f t="shared" si="17"/>
        <v>2426.290886212169</v>
      </c>
      <c r="U14" s="3">
        <f t="shared" si="12"/>
        <v>50.070725825998807</v>
      </c>
      <c r="V14" s="3">
        <f t="shared" si="13"/>
        <v>185.57847338491123</v>
      </c>
      <c r="W14" s="3">
        <f t="shared" si="14"/>
        <v>188.55497076527172</v>
      </c>
      <c r="X14" s="3">
        <f t="shared" si="15"/>
        <v>2.3457077932660937</v>
      </c>
      <c r="Y14" s="29">
        <f t="shared" si="16"/>
        <v>7.6664182544213963E-2</v>
      </c>
      <c r="Z14" s="29">
        <f t="shared" si="0"/>
        <v>7.7713258470684207E-2</v>
      </c>
      <c r="AA14" s="29">
        <f t="shared" si="0"/>
        <v>4.6847888752755099E-2</v>
      </c>
    </row>
    <row r="15" spans="1:27" x14ac:dyDescent="0.2">
      <c r="A15" s="12" t="s">
        <v>9</v>
      </c>
      <c r="B15" s="10">
        <v>0.437</v>
      </c>
      <c r="C15" s="13">
        <f t="shared" si="1"/>
        <v>131.13800000000001</v>
      </c>
      <c r="D15" s="13">
        <f t="shared" si="2"/>
        <v>131.50299999999999</v>
      </c>
      <c r="E15" s="13">
        <f t="shared" si="3"/>
        <v>14.008100000000001</v>
      </c>
      <c r="F15" s="13">
        <v>0.87550499999999998</v>
      </c>
      <c r="G15" s="3">
        <f t="shared" si="4"/>
        <v>3002.8613689873609</v>
      </c>
      <c r="H15" s="3">
        <f t="shared" si="5"/>
        <v>3011.2193155755381</v>
      </c>
      <c r="I15" s="3">
        <f t="shared" si="6"/>
        <v>63.754733458625367</v>
      </c>
      <c r="J15" s="16">
        <v>131138</v>
      </c>
      <c r="K15" s="17">
        <v>131503</v>
      </c>
      <c r="L15" s="18">
        <v>140081</v>
      </c>
      <c r="M15" s="11"/>
      <c r="N15" s="15">
        <f t="shared" si="7"/>
        <v>4.3671013705245731E-2</v>
      </c>
      <c r="O15" s="15">
        <f t="shared" si="8"/>
        <v>0.21971858778283149</v>
      </c>
      <c r="Q15" s="10">
        <v>0.437</v>
      </c>
      <c r="R15" s="35">
        <f t="shared" si="9"/>
        <v>2.2883295194508011</v>
      </c>
      <c r="S15" s="3">
        <f t="shared" si="10"/>
        <v>3448.101743741438</v>
      </c>
      <c r="T15" s="3">
        <f t="shared" si="17"/>
        <v>3445.6180689232701</v>
      </c>
      <c r="U15" s="3">
        <f t="shared" si="12"/>
        <v>61.30755846663196</v>
      </c>
      <c r="V15" s="3">
        <f t="shared" si="13"/>
        <v>416.5277041621552</v>
      </c>
      <c r="W15" s="3">
        <f t="shared" si="14"/>
        <v>421.9538539715515</v>
      </c>
      <c r="X15" s="3">
        <f t="shared" si="15"/>
        <v>3.7730821353122601</v>
      </c>
      <c r="Y15" s="29">
        <f t="shared" si="16"/>
        <v>0.12079913387654065</v>
      </c>
      <c r="Z15" s="29">
        <f t="shared" si="0"/>
        <v>0.12246100569800207</v>
      </c>
      <c r="AA15" s="29">
        <f t="shared" si="0"/>
        <v>6.1543506700986086E-2</v>
      </c>
    </row>
    <row r="16" spans="1:27" x14ac:dyDescent="0.2">
      <c r="A16" s="12" t="s">
        <v>9</v>
      </c>
      <c r="B16" s="10">
        <v>0.438</v>
      </c>
      <c r="C16" s="13">
        <f>J16</f>
        <v>133.91999999999999</v>
      </c>
      <c r="D16" s="13">
        <f t="shared" si="2"/>
        <v>133.876</v>
      </c>
      <c r="E16" s="13">
        <f t="shared" si="3"/>
        <v>14.5603</v>
      </c>
      <c r="F16" s="13">
        <v>0.910022</v>
      </c>
      <c r="G16" s="3">
        <f t="shared" si="4"/>
        <v>5032.326092192925</v>
      </c>
      <c r="H16" s="3">
        <f t="shared" si="5"/>
        <v>5030.6726995103054</v>
      </c>
      <c r="I16" s="3">
        <f t="shared" si="6"/>
        <v>99.451866201373491</v>
      </c>
      <c r="J16" s="20">
        <v>133.91999999999999</v>
      </c>
      <c r="K16" s="17">
        <v>133876</v>
      </c>
      <c r="L16" s="18">
        <v>145603</v>
      </c>
      <c r="M16" s="11"/>
      <c r="N16" s="15">
        <f t="shared" si="7"/>
        <v>2.6611947943469216E-2</v>
      </c>
      <c r="O16" s="15">
        <f t="shared" si="8"/>
        <v>0.14640549801768238</v>
      </c>
      <c r="Q16" s="10">
        <v>0.438</v>
      </c>
      <c r="R16" s="35">
        <f t="shared" si="9"/>
        <v>2.2831050228310503</v>
      </c>
      <c r="S16" s="3">
        <f t="shared" si="10"/>
        <v>5538.9636919379745</v>
      </c>
      <c r="T16" s="3">
        <f t="shared" si="17"/>
        <v>5534.8391618292708</v>
      </c>
      <c r="U16" s="3">
        <f t="shared" si="12"/>
        <v>81.913764563473265</v>
      </c>
      <c r="V16" s="3">
        <f t="shared" si="13"/>
        <v>804.59612656257264</v>
      </c>
      <c r="W16" s="3">
        <f t="shared" si="14"/>
        <v>809.42473376637815</v>
      </c>
      <c r="X16" s="3">
        <f t="shared" si="15"/>
        <v>7.0118541776385994</v>
      </c>
      <c r="Y16" s="29">
        <f t="shared" si="16"/>
        <v>0.14526113029657001</v>
      </c>
      <c r="Z16" s="29">
        <f t="shared" si="0"/>
        <v>0.14624178049265343</v>
      </c>
      <c r="AA16" s="29">
        <f t="shared" si="0"/>
        <v>8.5600438644292315E-2</v>
      </c>
    </row>
    <row r="17" spans="1:27" x14ac:dyDescent="0.2">
      <c r="A17" s="12" t="s">
        <v>9</v>
      </c>
      <c r="B17" s="10">
        <v>0.439</v>
      </c>
      <c r="C17" s="13">
        <f>J17/1000</f>
        <v>135.577</v>
      </c>
      <c r="D17" s="13">
        <f t="shared" si="2"/>
        <v>135.947</v>
      </c>
      <c r="E17" s="13">
        <f t="shared" si="3"/>
        <v>14.7598</v>
      </c>
      <c r="F17" s="13">
        <v>0.92249000000000003</v>
      </c>
      <c r="G17" s="3">
        <f t="shared" si="4"/>
        <v>6215.1039247386843</v>
      </c>
      <c r="H17" s="3">
        <f t="shared" si="5"/>
        <v>6232.0654185920175</v>
      </c>
      <c r="I17" s="3">
        <f t="shared" si="6"/>
        <v>123.6359802887194</v>
      </c>
      <c r="J17" s="16">
        <v>135577</v>
      </c>
      <c r="K17" s="17">
        <v>135947</v>
      </c>
      <c r="L17" s="18">
        <v>147598</v>
      </c>
      <c r="M17" s="11"/>
      <c r="N17" s="15">
        <f t="shared" si="7"/>
        <v>2.1814116327218191E-2</v>
      </c>
      <c r="O17" s="15">
        <f t="shared" si="8"/>
        <v>0.11938110544788305</v>
      </c>
      <c r="Q17" s="10">
        <v>0.439</v>
      </c>
      <c r="R17" s="35">
        <f t="shared" si="9"/>
        <v>2.2779043280182232</v>
      </c>
      <c r="S17" s="3">
        <f t="shared" si="10"/>
        <v>9816.985235755481</v>
      </c>
      <c r="T17" s="3">
        <f t="shared" si="17"/>
        <v>9826.3637369467233</v>
      </c>
      <c r="U17" s="3">
        <f t="shared" si="12"/>
        <v>114.80262764977974</v>
      </c>
      <c r="V17" s="3">
        <f t="shared" si="13"/>
        <v>2690.373211723223</v>
      </c>
      <c r="W17" s="3">
        <f t="shared" si="14"/>
        <v>2691.2398172909343</v>
      </c>
      <c r="X17" s="3">
        <f t="shared" si="15"/>
        <v>11.775212339871336</v>
      </c>
      <c r="Y17" s="29">
        <f>V17/S17</f>
        <v>0.27405289374627251</v>
      </c>
      <c r="Z17" s="29">
        <f t="shared" si="0"/>
        <v>0.27387952342655336</v>
      </c>
      <c r="AA17" s="29">
        <f t="shared" si="0"/>
        <v>0.10256918836207429</v>
      </c>
    </row>
    <row r="18" spans="1:27" x14ac:dyDescent="0.2">
      <c r="A18" s="12" t="s">
        <v>10</v>
      </c>
      <c r="B18" s="10">
        <v>0.42399999999999999</v>
      </c>
      <c r="C18" s="13">
        <f t="shared" si="1"/>
        <v>132.143</v>
      </c>
      <c r="D18" s="13">
        <f t="shared" si="2"/>
        <v>132.44300000000001</v>
      </c>
      <c r="E18" s="13">
        <f t="shared" si="3"/>
        <v>11.306699999999999</v>
      </c>
      <c r="F18" s="13">
        <v>0.56533299999999997</v>
      </c>
      <c r="G18" s="3">
        <f t="shared" si="4"/>
        <v>297.75485122105647</v>
      </c>
      <c r="H18" s="3">
        <f t="shared" si="5"/>
        <v>298.43083447681971</v>
      </c>
      <c r="I18" s="3">
        <f t="shared" si="6"/>
        <v>15.181785904598822</v>
      </c>
      <c r="J18" s="16">
        <v>132143</v>
      </c>
      <c r="K18" s="17">
        <v>132443</v>
      </c>
      <c r="L18" s="18">
        <v>113067</v>
      </c>
      <c r="M18" s="11"/>
      <c r="N18" s="15">
        <f t="shared" si="7"/>
        <v>0.44379797493843548</v>
      </c>
      <c r="O18" s="15">
        <f t="shared" si="8"/>
        <v>0.74475427799143223</v>
      </c>
      <c r="Q18" s="3"/>
      <c r="R18" s="5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2" t="s">
        <v>10</v>
      </c>
      <c r="B19" s="10">
        <v>0.42499999999999999</v>
      </c>
      <c r="C19" s="13">
        <f t="shared" si="1"/>
        <v>136.488</v>
      </c>
      <c r="D19" s="13">
        <f t="shared" si="2"/>
        <v>136.67099999999999</v>
      </c>
      <c r="E19" s="13">
        <f t="shared" si="3"/>
        <v>11.589600000000001</v>
      </c>
      <c r="F19" s="13">
        <v>0.57948200000000005</v>
      </c>
      <c r="G19" s="3">
        <f t="shared" si="4"/>
        <v>326.9399356271839</v>
      </c>
      <c r="H19" s="3">
        <f t="shared" si="5"/>
        <v>327.37828924229859</v>
      </c>
      <c r="I19" s="3">
        <f t="shared" si="6"/>
        <v>15.939772668198025</v>
      </c>
      <c r="J19" s="16">
        <v>136488</v>
      </c>
      <c r="K19" s="17">
        <v>136671</v>
      </c>
      <c r="L19" s="18">
        <v>115896</v>
      </c>
      <c r="M19" s="11"/>
      <c r="N19" s="15">
        <f t="shared" si="7"/>
        <v>0.4174711778118167</v>
      </c>
      <c r="O19" s="15">
        <f t="shared" si="8"/>
        <v>0.72708690652300212</v>
      </c>
      <c r="Q19" s="3"/>
      <c r="R19" s="5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2" t="s">
        <v>10</v>
      </c>
      <c r="B20" s="10">
        <v>0.42599999999999999</v>
      </c>
      <c r="C20" s="13">
        <f t="shared" si="1"/>
        <v>141.57499999999999</v>
      </c>
      <c r="D20" s="13">
        <f t="shared" si="2"/>
        <v>141.65700000000001</v>
      </c>
      <c r="E20" s="13">
        <f t="shared" si="3"/>
        <v>11.9955</v>
      </c>
      <c r="F20" s="13">
        <v>0.599777</v>
      </c>
      <c r="G20" s="3">
        <f t="shared" si="4"/>
        <v>372.00433959816735</v>
      </c>
      <c r="H20" s="3">
        <f t="shared" si="5"/>
        <v>372.21980388103549</v>
      </c>
      <c r="I20" s="3">
        <f t="shared" si="6"/>
        <v>17.121688547967405</v>
      </c>
      <c r="J20" s="16">
        <v>141575</v>
      </c>
      <c r="K20" s="17">
        <v>141657</v>
      </c>
      <c r="L20" s="18">
        <v>119955</v>
      </c>
      <c r="M20" s="11"/>
      <c r="N20" s="15">
        <f t="shared" si="7"/>
        <v>0.38057351737597162</v>
      </c>
      <c r="O20" s="15">
        <f t="shared" si="8"/>
        <v>0.70060262843783838</v>
      </c>
    </row>
    <row r="21" spans="1:27" x14ac:dyDescent="0.2">
      <c r="A21" s="12" t="s">
        <v>10</v>
      </c>
      <c r="B21" s="10">
        <v>0.42699999999999999</v>
      </c>
      <c r="C21" s="13">
        <f t="shared" si="1"/>
        <v>145.99700000000001</v>
      </c>
      <c r="D21" s="13">
        <f t="shared" si="2"/>
        <v>145.99799999999999</v>
      </c>
      <c r="E21" s="13">
        <f t="shared" si="3"/>
        <v>12.3856</v>
      </c>
      <c r="F21" s="13">
        <v>0.619282</v>
      </c>
      <c r="G21" s="3">
        <f t="shared" si="4"/>
        <v>421.669613641686</v>
      </c>
      <c r="H21" s="3">
        <f t="shared" si="5"/>
        <v>421.6725018490713</v>
      </c>
      <c r="I21" s="3">
        <f t="shared" si="6"/>
        <v>18.379334188773289</v>
      </c>
      <c r="J21" s="16">
        <v>145997</v>
      </c>
      <c r="K21" s="17">
        <v>145998</v>
      </c>
      <c r="L21" s="18">
        <v>123856</v>
      </c>
      <c r="M21" s="11"/>
      <c r="N21" s="15">
        <f t="shared" si="7"/>
        <v>0.34623552486772513</v>
      </c>
      <c r="O21" s="15">
        <f t="shared" si="8"/>
        <v>0.67388730586146794</v>
      </c>
    </row>
    <row r="22" spans="1:27" x14ac:dyDescent="0.2">
      <c r="A22" s="12" t="s">
        <v>10</v>
      </c>
      <c r="B22" s="10">
        <v>0.42799999999999999</v>
      </c>
      <c r="C22" s="13">
        <f t="shared" si="1"/>
        <v>150.31100000000001</v>
      </c>
      <c r="D22" s="13">
        <f t="shared" si="2"/>
        <v>149.97499999999999</v>
      </c>
      <c r="E22" s="13">
        <f t="shared" si="3"/>
        <v>12.6548</v>
      </c>
      <c r="F22" s="13">
        <v>0.63274200000000003</v>
      </c>
      <c r="G22" s="3">
        <f t="shared" si="4"/>
        <v>464.97941741679267</v>
      </c>
      <c r="H22" s="3">
        <f t="shared" si="5"/>
        <v>463.94001854211251</v>
      </c>
      <c r="I22" s="3">
        <f t="shared" si="6"/>
        <v>19.32807348250341</v>
      </c>
      <c r="J22" s="16">
        <v>150311</v>
      </c>
      <c r="K22" s="17">
        <v>149975</v>
      </c>
      <c r="L22" s="18">
        <v>126548</v>
      </c>
      <c r="M22" s="11"/>
      <c r="N22" s="15">
        <f t="shared" si="7"/>
        <v>0.32326377119025473</v>
      </c>
      <c r="O22" s="15">
        <f t="shared" si="8"/>
        <v>0.65473674918794467</v>
      </c>
    </row>
    <row r="23" spans="1:27" x14ac:dyDescent="0.2">
      <c r="A23" s="12" t="s">
        <v>10</v>
      </c>
      <c r="B23" s="10">
        <v>0.42899999999999999</v>
      </c>
      <c r="C23" s="13">
        <f t="shared" si="1"/>
        <v>154.184</v>
      </c>
      <c r="D23" s="13">
        <f t="shared" si="2"/>
        <v>154.53299999999999</v>
      </c>
      <c r="E23" s="13">
        <f t="shared" si="3"/>
        <v>13.089600000000001</v>
      </c>
      <c r="F23" s="13">
        <v>0.65447999999999995</v>
      </c>
      <c r="G23" s="3">
        <f t="shared" si="4"/>
        <v>536.21818405132137</v>
      </c>
      <c r="H23" s="3">
        <f t="shared" si="5"/>
        <v>537.43192961658053</v>
      </c>
      <c r="I23" s="3">
        <f t="shared" si="6"/>
        <v>21.024368993943426</v>
      </c>
      <c r="J23" s="16">
        <v>154184</v>
      </c>
      <c r="K23" s="17">
        <v>154533</v>
      </c>
      <c r="L23" s="18">
        <v>130896</v>
      </c>
      <c r="M23" s="11"/>
      <c r="N23" s="15">
        <f t="shared" si="7"/>
        <v>0.28753967057790614</v>
      </c>
      <c r="O23" s="15">
        <f t="shared" si="8"/>
        <v>0.6225918125662071</v>
      </c>
    </row>
    <row r="24" spans="1:27" x14ac:dyDescent="0.2">
      <c r="A24" s="12" t="s">
        <v>10</v>
      </c>
      <c r="B24" s="10">
        <v>0.43</v>
      </c>
      <c r="C24" s="13">
        <f>J24</f>
        <v>158.78</v>
      </c>
      <c r="D24" s="13">
        <f t="shared" si="2"/>
        <v>159.071</v>
      </c>
      <c r="E24" s="13">
        <f t="shared" si="3"/>
        <v>13.491400000000001</v>
      </c>
      <c r="F24" s="13">
        <v>0.67456799999999995</v>
      </c>
      <c r="G24" s="3">
        <f t="shared" si="4"/>
        <v>619.85089529278434</v>
      </c>
      <c r="H24" s="3">
        <f t="shared" si="5"/>
        <v>620.98691123012031</v>
      </c>
      <c r="I24" s="3">
        <f t="shared" si="6"/>
        <v>22.805964165250217</v>
      </c>
      <c r="J24" s="21">
        <v>158.78</v>
      </c>
      <c r="K24" s="17">
        <v>159071</v>
      </c>
      <c r="L24" s="18">
        <v>134914</v>
      </c>
      <c r="M24" s="11"/>
      <c r="N24" s="15">
        <f t="shared" si="7"/>
        <v>0.25615837809672087</v>
      </c>
      <c r="O24" s="15">
        <f t="shared" si="8"/>
        <v>0.59157332276076469</v>
      </c>
    </row>
    <row r="25" spans="1:27" x14ac:dyDescent="0.2">
      <c r="A25" s="12" t="s">
        <v>10</v>
      </c>
      <c r="B25" s="10">
        <v>0.43099999999999999</v>
      </c>
      <c r="C25" s="13">
        <f t="shared" si="1"/>
        <v>164.08099999999999</v>
      </c>
      <c r="D25" s="13">
        <f t="shared" si="2"/>
        <v>163.78200000000001</v>
      </c>
      <c r="E25" s="13">
        <f t="shared" si="3"/>
        <v>13.905099999999999</v>
      </c>
      <c r="F25" s="13">
        <v>0.69525599999999999</v>
      </c>
      <c r="G25" s="3">
        <f t="shared" si="4"/>
        <v>727.33119571650172</v>
      </c>
      <c r="H25" s="3">
        <f t="shared" si="5"/>
        <v>726.00580138370742</v>
      </c>
      <c r="I25" s="3">
        <f t="shared" si="6"/>
        <v>24.904357991305822</v>
      </c>
      <c r="J25" s="16">
        <v>164081</v>
      </c>
      <c r="K25" s="17">
        <v>163782</v>
      </c>
      <c r="L25" s="18">
        <v>139051</v>
      </c>
      <c r="M25" s="11"/>
      <c r="N25" s="15">
        <f t="shared" si="7"/>
        <v>0.22559323863231528</v>
      </c>
      <c r="O25" s="15">
        <f t="shared" si="8"/>
        <v>0.55834003048198655</v>
      </c>
    </row>
    <row r="26" spans="1:27" x14ac:dyDescent="0.2">
      <c r="A26" s="12" t="s">
        <v>10</v>
      </c>
      <c r="B26" s="10">
        <v>0.432</v>
      </c>
      <c r="C26" s="13">
        <f t="shared" si="1"/>
        <v>167.316</v>
      </c>
      <c r="D26" s="13">
        <f t="shared" si="2"/>
        <v>168.03399999999999</v>
      </c>
      <c r="E26" s="13">
        <f t="shared" si="3"/>
        <v>14.3309</v>
      </c>
      <c r="F26" s="13">
        <v>0.71654499999999999</v>
      </c>
      <c r="G26" s="3">
        <f t="shared" si="4"/>
        <v>853.23403393503168</v>
      </c>
      <c r="H26" s="3">
        <f t="shared" si="5"/>
        <v>856.89550107723767</v>
      </c>
      <c r="I26" s="3">
        <f t="shared" si="6"/>
        <v>27.41111627083761</v>
      </c>
      <c r="J26" s="16">
        <v>167316</v>
      </c>
      <c r="K26" s="17">
        <v>168034</v>
      </c>
      <c r="L26" s="18">
        <v>143309</v>
      </c>
      <c r="M26" s="11"/>
      <c r="N26" s="15">
        <f t="shared" si="7"/>
        <v>0.19609625653158141</v>
      </c>
      <c r="O26" s="15">
        <f t="shared" si="8"/>
        <v>0.52281344029927335</v>
      </c>
    </row>
    <row r="27" spans="1:27" x14ac:dyDescent="0.2">
      <c r="A27" s="12" t="s">
        <v>10</v>
      </c>
      <c r="B27" s="10">
        <v>0.433</v>
      </c>
      <c r="C27" s="13">
        <f t="shared" si="1"/>
        <v>173.434</v>
      </c>
      <c r="D27" s="13">
        <f t="shared" si="2"/>
        <v>173.13800000000001</v>
      </c>
      <c r="E27" s="13">
        <f>L27/1000</f>
        <v>14.848000000000001</v>
      </c>
      <c r="F27" s="13">
        <v>0.74239999999999995</v>
      </c>
      <c r="G27" s="3">
        <f t="shared" si="4"/>
        <v>1063.6550216263333</v>
      </c>
      <c r="H27" s="3">
        <f t="shared" si="5"/>
        <v>1061.8396804221786</v>
      </c>
      <c r="I27" s="3">
        <f t="shared" si="6"/>
        <v>31.068111391012831</v>
      </c>
      <c r="J27" s="16">
        <v>173434</v>
      </c>
      <c r="K27" s="17">
        <v>173138</v>
      </c>
      <c r="L27" s="18">
        <v>14848</v>
      </c>
      <c r="M27" s="11"/>
      <c r="N27" s="15">
        <f t="shared" si="7"/>
        <v>0.16305474658016339</v>
      </c>
      <c r="O27" s="15">
        <f t="shared" si="8"/>
        <v>0.47791768907765431</v>
      </c>
    </row>
    <row r="28" spans="1:27" x14ac:dyDescent="0.2">
      <c r="A28" s="12" t="s">
        <v>10</v>
      </c>
      <c r="B28" s="10">
        <v>0.434</v>
      </c>
      <c r="C28" s="13">
        <f t="shared" si="1"/>
        <v>177.10599999999999</v>
      </c>
      <c r="D28" s="13">
        <f t="shared" si="2"/>
        <v>177.529</v>
      </c>
      <c r="E28" s="13">
        <f t="shared" si="3"/>
        <v>15.2928</v>
      </c>
      <c r="F28" s="13">
        <v>0.76463899999999996</v>
      </c>
      <c r="G28" s="3">
        <f t="shared" si="4"/>
        <v>1291.3296948972361</v>
      </c>
      <c r="H28" s="3">
        <f t="shared" si="5"/>
        <v>1294.4139069563507</v>
      </c>
      <c r="I28" s="3">
        <f t="shared" si="6"/>
        <v>34.928944443642145</v>
      </c>
      <c r="J28" s="16">
        <v>177106</v>
      </c>
      <c r="K28" s="17">
        <v>177529</v>
      </c>
      <c r="L28" s="18">
        <v>152928</v>
      </c>
      <c r="M28" s="11"/>
      <c r="N28" s="15">
        <f t="shared" si="7"/>
        <v>0.13715010248726145</v>
      </c>
      <c r="O28" s="15">
        <f t="shared" si="8"/>
        <v>0.4378259991416269</v>
      </c>
    </row>
    <row r="29" spans="1:27" x14ac:dyDescent="0.2">
      <c r="A29" s="12" t="s">
        <v>10</v>
      </c>
      <c r="B29" s="10">
        <v>0.435</v>
      </c>
      <c r="C29" s="13">
        <f t="shared" si="1"/>
        <v>180.727</v>
      </c>
      <c r="D29" s="13">
        <f t="shared" si="2"/>
        <v>180.96199999999999</v>
      </c>
      <c r="E29" s="13">
        <f t="shared" si="3"/>
        <v>15.6471</v>
      </c>
      <c r="F29" s="13">
        <v>0.78235500000000002</v>
      </c>
      <c r="G29" s="3">
        <f t="shared" si="4"/>
        <v>1528.8519867132275</v>
      </c>
      <c r="H29" s="3">
        <f t="shared" si="5"/>
        <v>1530.8399587200531</v>
      </c>
      <c r="I29" s="3">
        <f t="shared" si="6"/>
        <v>38.639363106950036</v>
      </c>
      <c r="J29" s="16">
        <v>180727</v>
      </c>
      <c r="K29" s="17">
        <v>180962</v>
      </c>
      <c r="L29" s="18">
        <v>156471</v>
      </c>
      <c r="M29" s="11"/>
      <c r="N29" s="15">
        <f t="shared" si="7"/>
        <v>0.11821092006985739</v>
      </c>
      <c r="O29" s="15">
        <f t="shared" si="8"/>
        <v>0.40495232689758198</v>
      </c>
    </row>
    <row r="30" spans="1:27" x14ac:dyDescent="0.2">
      <c r="A30" s="12" t="s">
        <v>10</v>
      </c>
      <c r="B30" s="10">
        <v>0.436</v>
      </c>
      <c r="C30" s="13">
        <f t="shared" si="1"/>
        <v>187.078</v>
      </c>
      <c r="D30" s="13">
        <f t="shared" si="2"/>
        <v>186.732</v>
      </c>
      <c r="E30" s="13">
        <f t="shared" si="3"/>
        <v>16.369199999999999</v>
      </c>
      <c r="F30" s="13">
        <v>0.81846200000000002</v>
      </c>
      <c r="G30" s="3">
        <f t="shared" si="4"/>
        <v>2218.5905323275711</v>
      </c>
      <c r="H30" s="3">
        <f t="shared" si="5"/>
        <v>2214.4872581628629</v>
      </c>
      <c r="I30" s="3">
        <f t="shared" si="6"/>
        <v>48.787960740175855</v>
      </c>
      <c r="J30" s="16">
        <v>187078</v>
      </c>
      <c r="K30" s="17">
        <v>186732</v>
      </c>
      <c r="L30" s="18">
        <v>163692</v>
      </c>
      <c r="M30" s="11"/>
      <c r="N30" s="15">
        <f t="shared" si="7"/>
        <v>8.4322905589853225E-2</v>
      </c>
      <c r="O30" s="15">
        <f t="shared" si="8"/>
        <v>0.33551720038423966</v>
      </c>
    </row>
    <row r="31" spans="1:27" x14ac:dyDescent="0.2">
      <c r="A31" s="12" t="s">
        <v>10</v>
      </c>
      <c r="B31" s="10">
        <v>0.437</v>
      </c>
      <c r="C31" s="13">
        <f t="shared" si="1"/>
        <v>190.74700000000001</v>
      </c>
      <c r="D31" s="13">
        <f t="shared" si="2"/>
        <v>190.46799999999999</v>
      </c>
      <c r="E31" s="13">
        <f t="shared" si="3"/>
        <v>16.822800000000001</v>
      </c>
      <c r="F31" s="13">
        <v>0.84114199999999995</v>
      </c>
      <c r="G31" s="3">
        <f t="shared" si="4"/>
        <v>2877.982273706396</v>
      </c>
      <c r="H31" s="3">
        <f t="shared" si="5"/>
        <v>2873.7727340839424</v>
      </c>
      <c r="I31" s="3">
        <f t="shared" si="6"/>
        <v>57.944201700315404</v>
      </c>
      <c r="J31" s="16">
        <v>190747</v>
      </c>
      <c r="K31" s="17">
        <v>190468</v>
      </c>
      <c r="L31" s="18">
        <v>168228</v>
      </c>
      <c r="M31" s="11"/>
      <c r="N31" s="15">
        <f t="shared" si="7"/>
        <v>6.6278031571871843E-2</v>
      </c>
      <c r="O31" s="15">
        <f t="shared" si="8"/>
        <v>0.29032758250785307</v>
      </c>
    </row>
    <row r="32" spans="1:27" x14ac:dyDescent="0.2">
      <c r="A32" s="12" t="s">
        <v>10</v>
      </c>
      <c r="B32" s="10">
        <v>0.438</v>
      </c>
      <c r="C32" s="13">
        <f t="shared" si="1"/>
        <v>195.089</v>
      </c>
      <c r="D32" s="13">
        <f t="shared" si="2"/>
        <v>195.01499999999999</v>
      </c>
      <c r="E32" s="13">
        <f>L32/1000</f>
        <v>17.434000000000001</v>
      </c>
      <c r="F32" s="13">
        <v>0.87170099999999995</v>
      </c>
      <c r="G32" s="3">
        <f t="shared" si="4"/>
        <v>4250.7559330850845</v>
      </c>
      <c r="H32" s="3">
        <f t="shared" si="5"/>
        <v>4249.143561608229</v>
      </c>
      <c r="I32" s="3">
        <f t="shared" si="6"/>
        <v>76.580435357423866</v>
      </c>
      <c r="J32" s="16">
        <v>195089</v>
      </c>
      <c r="K32" s="17">
        <v>195015</v>
      </c>
      <c r="L32" s="18">
        <v>17434</v>
      </c>
      <c r="M32" s="11"/>
      <c r="N32" s="15">
        <f t="shared" si="7"/>
        <v>4.5895130906377313E-2</v>
      </c>
      <c r="O32" s="15">
        <f t="shared" si="8"/>
        <v>0.22765605756392338</v>
      </c>
    </row>
    <row r="33" spans="1:15" x14ac:dyDescent="0.2">
      <c r="A33" s="12" t="s">
        <v>10</v>
      </c>
      <c r="B33" s="10">
        <v>0.439</v>
      </c>
      <c r="C33" s="13">
        <f t="shared" si="1"/>
        <v>198.94200000000001</v>
      </c>
      <c r="D33" s="13">
        <f t="shared" si="2"/>
        <v>199.535</v>
      </c>
      <c r="E33" s="13">
        <f t="shared" si="3"/>
        <v>17.927700000000002</v>
      </c>
      <c r="F33" s="13">
        <v>0.89638700000000004</v>
      </c>
      <c r="G33" s="3">
        <f t="shared" si="4"/>
        <v>6087.065457782177</v>
      </c>
      <c r="H33" s="3">
        <f t="shared" si="5"/>
        <v>6105.2095893203377</v>
      </c>
      <c r="I33" s="3">
        <f t="shared" si="6"/>
        <v>102.07263661086279</v>
      </c>
      <c r="J33" s="16">
        <v>198942</v>
      </c>
      <c r="K33" s="17">
        <v>199535</v>
      </c>
      <c r="L33" s="18">
        <v>179277</v>
      </c>
      <c r="M33" s="11"/>
      <c r="N33" s="15">
        <f t="shared" si="7"/>
        <v>3.2682743660273461E-2</v>
      </c>
      <c r="O33" s="15">
        <f t="shared" si="8"/>
        <v>0.17563668966783696</v>
      </c>
    </row>
    <row r="34" spans="1:15" x14ac:dyDescent="0.2">
      <c r="A34" s="12" t="s">
        <v>11</v>
      </c>
      <c r="B34" s="10">
        <v>0.42399999999999999</v>
      </c>
      <c r="C34" s="13">
        <f t="shared" si="1"/>
        <v>168.863</v>
      </c>
      <c r="D34" s="13">
        <f t="shared" si="2"/>
        <v>169.19900000000001</v>
      </c>
      <c r="E34" s="13">
        <f t="shared" si="3"/>
        <v>12.3161</v>
      </c>
      <c r="F34" s="13">
        <v>0.492643</v>
      </c>
      <c r="G34" s="3">
        <f t="shared" si="4"/>
        <v>289.30142329482885</v>
      </c>
      <c r="H34" s="3">
        <f t="shared" si="5"/>
        <v>289.87706910372162</v>
      </c>
      <c r="I34" s="3">
        <f t="shared" si="6"/>
        <v>14.924336027247904</v>
      </c>
      <c r="J34" s="16">
        <v>168863</v>
      </c>
      <c r="K34" s="17">
        <v>169199</v>
      </c>
      <c r="L34" s="18">
        <v>123161</v>
      </c>
      <c r="M34" s="11"/>
      <c r="N34" s="15">
        <f t="shared" si="7"/>
        <v>0.58369225452413587</v>
      </c>
      <c r="O34" s="15">
        <f t="shared" si="8"/>
        <v>0.82523604249556215</v>
      </c>
    </row>
    <row r="35" spans="1:15" x14ac:dyDescent="0.2">
      <c r="A35" s="12" t="s">
        <v>11</v>
      </c>
      <c r="B35" s="10">
        <v>0.42499999999999999</v>
      </c>
      <c r="C35" s="13">
        <f t="shared" si="1"/>
        <v>176.881</v>
      </c>
      <c r="D35" s="13">
        <f t="shared" si="2"/>
        <v>177.22200000000001</v>
      </c>
      <c r="E35" s="13">
        <f>L35/1000</f>
        <v>12.840999999999999</v>
      </c>
      <c r="F35" s="13">
        <v>0.51363800000000004</v>
      </c>
      <c r="G35" s="3">
        <f t="shared" si="4"/>
        <v>325.83067685278985</v>
      </c>
      <c r="H35" s="3">
        <f t="shared" si="5"/>
        <v>326.45882945712157</v>
      </c>
      <c r="I35" s="3">
        <f t="shared" si="6"/>
        <v>15.97647113306464</v>
      </c>
      <c r="J35" s="16">
        <v>176881</v>
      </c>
      <c r="K35" s="17">
        <v>177222</v>
      </c>
      <c r="L35" s="18">
        <v>12841</v>
      </c>
      <c r="M35" s="11"/>
      <c r="N35" s="15">
        <f t="shared" si="7"/>
        <v>0.54286171488977009</v>
      </c>
      <c r="O35" s="15">
        <f t="shared" si="8"/>
        <v>0.80374444976303172</v>
      </c>
    </row>
    <row r="36" spans="1:15" x14ac:dyDescent="0.2">
      <c r="A36" s="12" t="s">
        <v>11</v>
      </c>
      <c r="B36" s="10">
        <v>0.42599999999999999</v>
      </c>
      <c r="C36" s="13">
        <f t="shared" si="1"/>
        <v>183.809</v>
      </c>
      <c r="D36" s="13">
        <f t="shared" si="2"/>
        <v>184.42099999999999</v>
      </c>
      <c r="E36" s="13">
        <f t="shared" si="3"/>
        <v>13.233700000000001</v>
      </c>
      <c r="F36" s="13">
        <v>0.52934700000000001</v>
      </c>
      <c r="G36" s="3">
        <f t="shared" si="4"/>
        <v>358.70601479163099</v>
      </c>
      <c r="H36" s="3">
        <f t="shared" si="5"/>
        <v>359.90034195217521</v>
      </c>
      <c r="I36" s="3">
        <f t="shared" si="6"/>
        <v>16.820973009912301</v>
      </c>
      <c r="J36" s="16">
        <v>183809</v>
      </c>
      <c r="K36" s="17">
        <v>184421</v>
      </c>
      <c r="L36" s="18">
        <v>132337</v>
      </c>
      <c r="M36" s="11"/>
      <c r="N36" s="15">
        <f t="shared" si="7"/>
        <v>0.51242240838022457</v>
      </c>
      <c r="O36" s="15">
        <f t="shared" si="8"/>
        <v>0.78673807943224305</v>
      </c>
    </row>
    <row r="37" spans="1:15" x14ac:dyDescent="0.2">
      <c r="A37" s="12" t="s">
        <v>11</v>
      </c>
      <c r="B37" s="10">
        <v>0.42699999999999999</v>
      </c>
      <c r="C37" s="13">
        <f t="shared" si="1"/>
        <v>193.922</v>
      </c>
      <c r="D37" s="13">
        <f t="shared" si="2"/>
        <v>192.85400000000001</v>
      </c>
      <c r="E37" s="13">
        <f t="shared" si="3"/>
        <v>13.7944</v>
      </c>
      <c r="F37" s="13">
        <v>0.55177500000000002</v>
      </c>
      <c r="G37" s="3">
        <f t="shared" si="4"/>
        <v>413.1167650660758</v>
      </c>
      <c r="H37" s="3">
        <f t="shared" si="5"/>
        <v>410.84157862466861</v>
      </c>
      <c r="I37" s="3">
        <f t="shared" si="6"/>
        <v>18.125038513399975</v>
      </c>
      <c r="J37" s="16">
        <v>193922</v>
      </c>
      <c r="K37" s="17">
        <v>192854</v>
      </c>
      <c r="L37" s="18">
        <v>137944</v>
      </c>
      <c r="M37" s="11"/>
      <c r="N37" s="15">
        <f t="shared" si="7"/>
        <v>0.46941208006647522</v>
      </c>
      <c r="O37" s="15">
        <f t="shared" si="8"/>
        <v>0.76106872764996869</v>
      </c>
    </row>
    <row r="38" spans="1:15" x14ac:dyDescent="0.2">
      <c r="A38" s="12" t="s">
        <v>11</v>
      </c>
      <c r="B38" s="10">
        <v>0.42799999999999999</v>
      </c>
      <c r="C38" s="13">
        <f t="shared" si="1"/>
        <v>201.06299999999999</v>
      </c>
      <c r="D38" s="13">
        <f t="shared" si="2"/>
        <v>200.685</v>
      </c>
      <c r="E38" s="13">
        <f t="shared" si="3"/>
        <v>14.363099999999999</v>
      </c>
      <c r="F38" s="13">
        <v>0.57452499999999995</v>
      </c>
      <c r="G38" s="3">
        <f t="shared" si="4"/>
        <v>471.2675415351456</v>
      </c>
      <c r="H38" s="3">
        <f t="shared" si="5"/>
        <v>470.38155490060677</v>
      </c>
      <c r="I38" s="3">
        <f t="shared" si="6"/>
        <v>19.585570288626897</v>
      </c>
      <c r="J38" s="16">
        <v>201063</v>
      </c>
      <c r="K38" s="17">
        <v>200685</v>
      </c>
      <c r="L38" s="18">
        <v>143631</v>
      </c>
      <c r="M38" s="11"/>
      <c r="N38" s="15">
        <f t="shared" si="7"/>
        <v>0.42664300483127027</v>
      </c>
      <c r="O38" s="15">
        <f t="shared" si="8"/>
        <v>0.73335112474822739</v>
      </c>
    </row>
    <row r="39" spans="1:15" x14ac:dyDescent="0.2">
      <c r="A39" s="12" t="s">
        <v>11</v>
      </c>
      <c r="B39" s="10">
        <v>0.42899999999999999</v>
      </c>
      <c r="C39" s="13">
        <f t="shared" si="1"/>
        <v>207.99299999999999</v>
      </c>
      <c r="D39" s="13">
        <f t="shared" si="2"/>
        <v>207.952</v>
      </c>
      <c r="E39" s="13">
        <f t="shared" si="3"/>
        <v>14.761200000000001</v>
      </c>
      <c r="F39" s="13">
        <v>0.59044700000000006</v>
      </c>
      <c r="G39" s="3">
        <f t="shared" si="4"/>
        <v>523.38575675931475</v>
      </c>
      <c r="H39" s="3">
        <f t="shared" si="5"/>
        <v>523.28258590247276</v>
      </c>
      <c r="I39" s="3">
        <f t="shared" si="6"/>
        <v>20.704546102118154</v>
      </c>
      <c r="J39" s="16">
        <v>207993</v>
      </c>
      <c r="K39" s="17">
        <v>207952</v>
      </c>
      <c r="L39" s="18">
        <v>147612</v>
      </c>
      <c r="M39" s="11"/>
      <c r="N39" s="15">
        <f t="shared" si="7"/>
        <v>0.39739904518580182</v>
      </c>
      <c r="O39" s="15">
        <f t="shared" si="8"/>
        <v>0.71294487342032931</v>
      </c>
    </row>
    <row r="40" spans="1:15" x14ac:dyDescent="0.2">
      <c r="A40" s="12" t="s">
        <v>11</v>
      </c>
      <c r="B40" s="10">
        <v>0.43</v>
      </c>
      <c r="C40" s="13">
        <f t="shared" si="1"/>
        <v>217.697</v>
      </c>
      <c r="D40" s="13">
        <f>K40</f>
        <v>217.69</v>
      </c>
      <c r="E40" s="13">
        <f>L40/1000</f>
        <v>15.452999999999999</v>
      </c>
      <c r="F40" s="13">
        <v>0.61812199999999995</v>
      </c>
      <c r="G40" s="3">
        <f t="shared" si="4"/>
        <v>625.12787848297194</v>
      </c>
      <c r="H40" s="3">
        <f t="shared" si="5"/>
        <v>625.10777763110264</v>
      </c>
      <c r="I40" s="3">
        <f t="shared" si="6"/>
        <v>22.876032089251076</v>
      </c>
      <c r="J40" s="16">
        <v>217697</v>
      </c>
      <c r="K40" s="19">
        <v>217.69</v>
      </c>
      <c r="L40" s="18">
        <v>15453</v>
      </c>
      <c r="M40" s="10"/>
      <c r="N40" s="15">
        <f t="shared" si="7"/>
        <v>0.34824394734769443</v>
      </c>
      <c r="O40" s="15">
        <f t="shared" si="8"/>
        <v>0.67551050548058156</v>
      </c>
    </row>
    <row r="41" spans="1:15" x14ac:dyDescent="0.2">
      <c r="A41" s="12" t="s">
        <v>11</v>
      </c>
      <c r="B41" s="10">
        <v>0.43099999999999999</v>
      </c>
      <c r="C41" s="13">
        <f t="shared" si="1"/>
        <v>223.77600000000001</v>
      </c>
      <c r="D41" s="13">
        <f>K41</f>
        <v>224.74</v>
      </c>
      <c r="E41" s="13">
        <f t="shared" si="3"/>
        <v>15.847200000000001</v>
      </c>
      <c r="F41" s="13">
        <v>0.63388699999999998</v>
      </c>
      <c r="G41" s="3">
        <f t="shared" si="4"/>
        <v>696.38665729255752</v>
      </c>
      <c r="H41" s="3">
        <f t="shared" si="5"/>
        <v>699.38660696379134</v>
      </c>
      <c r="I41" s="3">
        <f t="shared" si="6"/>
        <v>24.265292754721777</v>
      </c>
      <c r="J41" s="16">
        <v>223776</v>
      </c>
      <c r="K41" s="19">
        <v>224.74</v>
      </c>
      <c r="L41" s="18">
        <v>158472</v>
      </c>
      <c r="M41" s="10"/>
      <c r="N41" s="15">
        <f t="shared" si="7"/>
        <v>0.32133872419383525</v>
      </c>
      <c r="O41" s="15">
        <f t="shared" si="8"/>
        <v>0.65308093169064685</v>
      </c>
    </row>
    <row r="42" spans="1:15" x14ac:dyDescent="0.2">
      <c r="A42" s="12" t="s">
        <v>11</v>
      </c>
      <c r="B42" s="10">
        <v>0.432</v>
      </c>
      <c r="C42" s="13">
        <f t="shared" si="1"/>
        <v>233.059</v>
      </c>
      <c r="D42" s="13">
        <f t="shared" si="2"/>
        <v>233.245</v>
      </c>
      <c r="E42" s="13">
        <f t="shared" si="3"/>
        <v>16.6035</v>
      </c>
      <c r="F42" s="13">
        <v>0.66414099999999998</v>
      </c>
      <c r="G42" s="3">
        <f t="shared" si="4"/>
        <v>856.06560918316143</v>
      </c>
      <c r="H42" s="3">
        <f t="shared" si="5"/>
        <v>856.7488190283425</v>
      </c>
      <c r="I42" s="3">
        <f t="shared" si="6"/>
        <v>27.316037735237501</v>
      </c>
      <c r="J42" s="16">
        <v>233059</v>
      </c>
      <c r="K42" s="17">
        <v>233245</v>
      </c>
      <c r="L42" s="18">
        <v>166035</v>
      </c>
      <c r="M42" s="11"/>
      <c r="N42" s="15">
        <f t="shared" si="7"/>
        <v>0.27224432041181945</v>
      </c>
      <c r="O42" s="15">
        <f t="shared" si="8"/>
        <v>0.60782973581053445</v>
      </c>
    </row>
    <row r="43" spans="1:15" x14ac:dyDescent="0.2">
      <c r="A43" s="12" t="s">
        <v>11</v>
      </c>
      <c r="B43" s="10">
        <v>0.433</v>
      </c>
      <c r="C43" s="13">
        <f t="shared" si="1"/>
        <v>240.77099999999999</v>
      </c>
      <c r="D43" s="13">
        <f t="shared" si="2"/>
        <v>242.34800000000001</v>
      </c>
      <c r="E43" s="13">
        <f t="shared" si="3"/>
        <v>17.264600000000002</v>
      </c>
      <c r="F43" s="13">
        <v>0.69058299999999995</v>
      </c>
      <c r="G43" s="3">
        <f t="shared" si="4"/>
        <v>1036.3025442419353</v>
      </c>
      <c r="H43" s="3">
        <f t="shared" si="5"/>
        <v>1043.0901104864979</v>
      </c>
      <c r="I43" s="3">
        <f t="shared" si="6"/>
        <v>30.505019300871428</v>
      </c>
      <c r="J43" s="16">
        <v>240771</v>
      </c>
      <c r="K43" s="17">
        <v>242348</v>
      </c>
      <c r="L43" s="18">
        <v>172646</v>
      </c>
      <c r="M43" s="11"/>
      <c r="N43" s="15">
        <f t="shared" si="7"/>
        <v>0.23233659063929651</v>
      </c>
      <c r="O43" s="15">
        <f t="shared" si="8"/>
        <v>0.56595932065208721</v>
      </c>
    </row>
    <row r="44" spans="1:15" x14ac:dyDescent="0.2">
      <c r="A44" s="12" t="s">
        <v>11</v>
      </c>
      <c r="B44" s="10">
        <v>0.434</v>
      </c>
      <c r="C44" s="13">
        <f t="shared" si="1"/>
        <v>250.654</v>
      </c>
      <c r="D44" s="13">
        <f t="shared" si="2"/>
        <v>249.94399999999999</v>
      </c>
      <c r="E44" s="13">
        <f>L44/1000</f>
        <v>18.001000000000001</v>
      </c>
      <c r="F44" s="13">
        <v>0.72004000000000001</v>
      </c>
      <c r="G44" s="3">
        <f t="shared" si="4"/>
        <v>1309.245754530433</v>
      </c>
      <c r="H44" s="3">
        <f t="shared" si="5"/>
        <v>1305.5371981710027</v>
      </c>
      <c r="I44" s="3">
        <f t="shared" si="6"/>
        <v>34.827934757434853</v>
      </c>
      <c r="J44" s="16">
        <v>250654</v>
      </c>
      <c r="K44" s="17">
        <v>249944</v>
      </c>
      <c r="L44" s="18">
        <v>18001</v>
      </c>
      <c r="M44" s="11"/>
      <c r="N44" s="15">
        <f t="shared" si="7"/>
        <v>0.19144916004703655</v>
      </c>
      <c r="O44" s="15">
        <f t="shared" si="8"/>
        <v>0.51685522341106538</v>
      </c>
    </row>
    <row r="45" spans="1:15" x14ac:dyDescent="0.2">
      <c r="A45" s="12" t="s">
        <v>11</v>
      </c>
      <c r="B45" s="10">
        <v>0.435</v>
      </c>
      <c r="C45" s="13">
        <f t="shared" si="1"/>
        <v>258.23700000000002</v>
      </c>
      <c r="D45" s="13">
        <f t="shared" si="2"/>
        <v>258.54199999999997</v>
      </c>
      <c r="E45" s="13">
        <f t="shared" si="3"/>
        <v>18.666499999999999</v>
      </c>
      <c r="F45" s="13">
        <v>0.74665899999999996</v>
      </c>
      <c r="G45" s="3">
        <f t="shared" si="4"/>
        <v>1635.3248258613803</v>
      </c>
      <c r="H45" s="3">
        <f t="shared" si="5"/>
        <v>1637.2562844513097</v>
      </c>
      <c r="I45" s="3">
        <f t="shared" si="6"/>
        <v>39.686963665318288</v>
      </c>
      <c r="J45" s="16">
        <v>258237</v>
      </c>
      <c r="K45" s="17">
        <v>258542</v>
      </c>
      <c r="L45" s="18">
        <v>186665</v>
      </c>
      <c r="M45" s="11"/>
      <c r="N45" s="15">
        <f t="shared" si="7"/>
        <v>0.15791174689956655</v>
      </c>
      <c r="O45" s="15">
        <f t="shared" si="8"/>
        <v>0.47034336406824473</v>
      </c>
    </row>
    <row r="46" spans="1:15" x14ac:dyDescent="0.2">
      <c r="A46" s="12" t="s">
        <v>11</v>
      </c>
      <c r="B46" s="10">
        <v>0.436</v>
      </c>
      <c r="C46" s="13">
        <f t="shared" si="1"/>
        <v>264.471</v>
      </c>
      <c r="D46" s="13">
        <f t="shared" si="2"/>
        <v>266.63400000000001</v>
      </c>
      <c r="E46" s="13">
        <f t="shared" si="3"/>
        <v>19.301600000000001</v>
      </c>
      <c r="F46" s="13">
        <v>0.77206300000000005</v>
      </c>
      <c r="G46" s="3">
        <f t="shared" si="4"/>
        <v>2049.6985842020249</v>
      </c>
      <c r="H46" s="3">
        <f t="shared" si="5"/>
        <v>2066.4622295076692</v>
      </c>
      <c r="I46" s="3">
        <f t="shared" si="6"/>
        <v>45.506640412319996</v>
      </c>
      <c r="J46" s="16">
        <v>264471</v>
      </c>
      <c r="K46" s="17">
        <v>266634</v>
      </c>
      <c r="L46" s="18">
        <v>193016</v>
      </c>
      <c r="M46" s="11"/>
      <c r="N46" s="15">
        <f t="shared" si="7"/>
        <v>0.12902921533848943</v>
      </c>
      <c r="O46" s="15">
        <f t="shared" si="8"/>
        <v>0.42414908736647772</v>
      </c>
    </row>
    <row r="47" spans="1:15" x14ac:dyDescent="0.2">
      <c r="A47" s="12" t="s">
        <v>11</v>
      </c>
      <c r="B47" s="10">
        <v>0.437</v>
      </c>
      <c r="C47" s="13">
        <f t="shared" si="1"/>
        <v>276.55500000000001</v>
      </c>
      <c r="D47" s="13">
        <f t="shared" si="2"/>
        <v>274.96600000000001</v>
      </c>
      <c r="E47" s="13">
        <f t="shared" si="3"/>
        <v>20.104900000000001</v>
      </c>
      <c r="F47" s="13">
        <v>0.80419700000000005</v>
      </c>
      <c r="G47" s="3">
        <f t="shared" si="4"/>
        <v>2852.4475708089503</v>
      </c>
      <c r="H47" s="3">
        <f t="shared" si="5"/>
        <v>2836.0582840847346</v>
      </c>
      <c r="I47" s="3">
        <f t="shared" si="6"/>
        <v>55.335350355793132</v>
      </c>
      <c r="J47" s="16">
        <v>276555</v>
      </c>
      <c r="K47" s="17">
        <v>274966</v>
      </c>
      <c r="L47" s="18">
        <v>201049</v>
      </c>
      <c r="M47" s="11"/>
      <c r="N47" s="15">
        <f t="shared" si="7"/>
        <v>9.695357868455734E-2</v>
      </c>
      <c r="O47" s="15">
        <f t="shared" si="8"/>
        <v>0.3633283221436257</v>
      </c>
    </row>
    <row r="48" spans="1:15" x14ac:dyDescent="0.2">
      <c r="A48" s="12" t="s">
        <v>11</v>
      </c>
      <c r="B48" s="10">
        <v>0.438</v>
      </c>
      <c r="C48" s="13">
        <f t="shared" si="1"/>
        <v>284.80399999999997</v>
      </c>
      <c r="D48" s="13">
        <f t="shared" si="2"/>
        <v>282.93900000000002</v>
      </c>
      <c r="E48" s="13">
        <f t="shared" si="3"/>
        <v>21.051500000000001</v>
      </c>
      <c r="F48" s="13">
        <v>0.84206000000000003</v>
      </c>
      <c r="G48" s="3">
        <f t="shared" si="4"/>
        <v>4341.5130231138137</v>
      </c>
      <c r="H48" s="3">
        <f t="shared" si="5"/>
        <v>4313.083219501129</v>
      </c>
      <c r="I48" s="3">
        <f t="shared" si="6"/>
        <v>72.97535069250452</v>
      </c>
      <c r="J48" s="16">
        <v>284804</v>
      </c>
      <c r="K48" s="17">
        <v>282939</v>
      </c>
      <c r="L48" s="18">
        <v>210515</v>
      </c>
      <c r="M48" s="11"/>
      <c r="N48" s="15">
        <f t="shared" si="7"/>
        <v>6.5600171756650227E-2</v>
      </c>
      <c r="O48" s="15">
        <f t="shared" si="8"/>
        <v>0.2884741190036138</v>
      </c>
    </row>
    <row r="49" spans="1:15" x14ac:dyDescent="0.2">
      <c r="A49" s="12" t="s">
        <v>11</v>
      </c>
      <c r="B49" s="10">
        <v>0.439</v>
      </c>
      <c r="C49" s="13">
        <f t="shared" si="1"/>
        <v>292.43200000000002</v>
      </c>
      <c r="D49" s="13">
        <f t="shared" si="2"/>
        <v>291.38600000000002</v>
      </c>
      <c r="E49" s="13">
        <f t="shared" si="3"/>
        <v>21.865200000000002</v>
      </c>
      <c r="F49" s="13">
        <v>0.87460599999999999</v>
      </c>
      <c r="G49" s="3">
        <f t="shared" si="4"/>
        <v>6617.5424422719161</v>
      </c>
      <c r="H49" s="3">
        <f t="shared" si="5"/>
        <v>6593.8721551808439</v>
      </c>
      <c r="I49" s="3">
        <f t="shared" si="6"/>
        <v>98.670972524938733</v>
      </c>
      <c r="J49" s="16">
        <v>292432</v>
      </c>
      <c r="K49" s="17">
        <v>291386</v>
      </c>
      <c r="L49" s="18">
        <v>218652</v>
      </c>
      <c r="M49" s="11"/>
      <c r="N49" s="15">
        <f t="shared" si="7"/>
        <v>4.4190423038617199E-2</v>
      </c>
      <c r="O49" s="15">
        <f t="shared" si="8"/>
        <v>0.22159708615898815</v>
      </c>
    </row>
    <row r="50" spans="1:15" x14ac:dyDescent="0.2">
      <c r="A50" s="12" t="s">
        <v>12</v>
      </c>
      <c r="B50" s="10">
        <v>0.42399999999999999</v>
      </c>
      <c r="C50" s="13">
        <f t="shared" si="1"/>
        <v>202.197</v>
      </c>
      <c r="D50" s="13">
        <f t="shared" si="2"/>
        <v>202.07499999999999</v>
      </c>
      <c r="E50" s="13">
        <f t="shared" si="3"/>
        <v>13.091900000000001</v>
      </c>
      <c r="F50" s="13">
        <v>0.43639499999999998</v>
      </c>
      <c r="G50" s="3">
        <f t="shared" si="4"/>
        <v>292.4404317385434</v>
      </c>
      <c r="H50" s="3">
        <f t="shared" si="5"/>
        <v>292.26398138234572</v>
      </c>
      <c r="I50" s="3">
        <f t="shared" si="6"/>
        <v>14.944481727795209</v>
      </c>
      <c r="J50" s="16">
        <v>202197</v>
      </c>
      <c r="K50" s="17">
        <v>202075</v>
      </c>
      <c r="L50" s="18">
        <v>130919</v>
      </c>
      <c r="M50" s="11"/>
      <c r="N50" s="15">
        <f t="shared" si="7"/>
        <v>0.69141260255276327</v>
      </c>
      <c r="O50" s="15">
        <f t="shared" si="8"/>
        <v>0.8760357326845537</v>
      </c>
    </row>
    <row r="51" spans="1:15" x14ac:dyDescent="0.2">
      <c r="A51" s="12" t="s">
        <v>12</v>
      </c>
      <c r="B51" s="10">
        <v>0.42499999999999999</v>
      </c>
      <c r="C51" s="13">
        <f t="shared" si="1"/>
        <v>212.869</v>
      </c>
      <c r="D51" s="13">
        <f t="shared" si="2"/>
        <v>212.88300000000001</v>
      </c>
      <c r="E51" s="13">
        <f t="shared" si="3"/>
        <v>13.7248</v>
      </c>
      <c r="F51" s="13">
        <v>0.45749299999999998</v>
      </c>
      <c r="G51" s="3">
        <f t="shared" si="4"/>
        <v>326.70440077085016</v>
      </c>
      <c r="H51" s="3">
        <f t="shared" si="5"/>
        <v>326.72588751439099</v>
      </c>
      <c r="I51" s="3">
        <f t="shared" si="6"/>
        <v>15.994145732273795</v>
      </c>
      <c r="J51" s="16">
        <v>212869</v>
      </c>
      <c r="K51" s="17">
        <v>212883</v>
      </c>
      <c r="L51" s="18">
        <v>137248</v>
      </c>
      <c r="M51" s="11"/>
      <c r="N51" s="15">
        <f t="shared" si="7"/>
        <v>0.65156453202877396</v>
      </c>
      <c r="O51" s="15">
        <f t="shared" si="8"/>
        <v>0.85811397680999024</v>
      </c>
    </row>
    <row r="52" spans="1:15" x14ac:dyDescent="0.2">
      <c r="A52" s="12" t="s">
        <v>12</v>
      </c>
      <c r="B52" s="10">
        <v>0.42599999999999999</v>
      </c>
      <c r="C52" s="13">
        <f t="shared" si="1"/>
        <v>222.30199999999999</v>
      </c>
      <c r="D52" s="13">
        <f t="shared" si="2"/>
        <v>222.20099999999999</v>
      </c>
      <c r="E52" s="13">
        <f t="shared" si="3"/>
        <v>14.198600000000001</v>
      </c>
      <c r="F52" s="13">
        <v>0.47328700000000001</v>
      </c>
      <c r="G52" s="3">
        <f t="shared" si="4"/>
        <v>357.8465951971607</v>
      </c>
      <c r="H52" s="3">
        <f t="shared" si="5"/>
        <v>357.6840122869084</v>
      </c>
      <c r="I52" s="3">
        <f t="shared" si="6"/>
        <v>16.826675140825063</v>
      </c>
      <c r="J52" s="16">
        <v>222302</v>
      </c>
      <c r="K52" s="17">
        <v>222201</v>
      </c>
      <c r="L52" s="18">
        <v>141986</v>
      </c>
      <c r="M52" s="11"/>
      <c r="N52" s="15">
        <f t="shared" si="7"/>
        <v>0.62122150380533736</v>
      </c>
      <c r="O52" s="15">
        <f t="shared" si="8"/>
        <v>0.84381494746702523</v>
      </c>
    </row>
    <row r="53" spans="1:15" x14ac:dyDescent="0.2">
      <c r="A53" s="12" t="s">
        <v>12</v>
      </c>
      <c r="B53" s="10">
        <v>0.42699999999999999</v>
      </c>
      <c r="C53" s="13">
        <f t="shared" si="1"/>
        <v>236.542</v>
      </c>
      <c r="D53" s="13">
        <f t="shared" si="2"/>
        <v>236.02799999999999</v>
      </c>
      <c r="E53" s="13">
        <f t="shared" si="3"/>
        <v>14.849399999999999</v>
      </c>
      <c r="F53" s="13">
        <v>0.49497999999999998</v>
      </c>
      <c r="G53" s="3">
        <f t="shared" si="4"/>
        <v>408.43115262354485</v>
      </c>
      <c r="H53" s="3">
        <f t="shared" si="5"/>
        <v>407.54364168490179</v>
      </c>
      <c r="I53" s="3">
        <f t="shared" si="6"/>
        <v>18.044917109289646</v>
      </c>
      <c r="J53" s="16">
        <v>236542</v>
      </c>
      <c r="K53" s="17">
        <v>236028</v>
      </c>
      <c r="L53" s="18">
        <v>148494</v>
      </c>
      <c r="M53" s="11"/>
      <c r="N53" s="15">
        <f t="shared" si="7"/>
        <v>0.57914779144680761</v>
      </c>
      <c r="O53" s="15">
        <f t="shared" si="8"/>
        <v>0.82291317328110236</v>
      </c>
    </row>
    <row r="54" spans="1:15" x14ac:dyDescent="0.2">
      <c r="A54" s="12" t="s">
        <v>12</v>
      </c>
      <c r="B54" s="10">
        <v>0.42799999999999999</v>
      </c>
      <c r="C54" s="13">
        <f t="shared" si="1"/>
        <v>248.495</v>
      </c>
      <c r="D54" s="13">
        <f t="shared" si="2"/>
        <v>248.60300000000001</v>
      </c>
      <c r="E54" s="13">
        <f t="shared" si="3"/>
        <v>15.4648</v>
      </c>
      <c r="F54" s="13">
        <v>0.51549199999999995</v>
      </c>
      <c r="G54" s="3">
        <f t="shared" si="4"/>
        <v>460.8066703220224</v>
      </c>
      <c r="H54" s="3">
        <f t="shared" si="5"/>
        <v>461.00694445387524</v>
      </c>
      <c r="I54" s="3">
        <f t="shared" si="6"/>
        <v>19.288112993337613</v>
      </c>
      <c r="J54" s="16">
        <v>248495</v>
      </c>
      <c r="K54" s="17">
        <v>248603</v>
      </c>
      <c r="L54" s="18">
        <v>154648</v>
      </c>
      <c r="M54" s="11"/>
      <c r="N54" s="15">
        <f t="shared" si="7"/>
        <v>0.53926085711030602</v>
      </c>
      <c r="O54" s="15">
        <f t="shared" si="8"/>
        <v>0.80177879533066609</v>
      </c>
    </row>
    <row r="55" spans="1:15" x14ac:dyDescent="0.2">
      <c r="A55" s="12" t="s">
        <v>12</v>
      </c>
      <c r="B55" s="10">
        <v>0.42899999999999999</v>
      </c>
      <c r="C55" s="13">
        <f t="shared" si="1"/>
        <v>263.892</v>
      </c>
      <c r="D55" s="13">
        <f t="shared" si="2"/>
        <v>261.36099999999999</v>
      </c>
      <c r="E55" s="13">
        <f t="shared" si="3"/>
        <v>16.301400000000001</v>
      </c>
      <c r="F55" s="13">
        <v>0.54337899999999995</v>
      </c>
      <c r="G55" s="3">
        <f t="shared" si="4"/>
        <v>543.62210550050122</v>
      </c>
      <c r="H55" s="3">
        <f t="shared" si="5"/>
        <v>538.40820152076037</v>
      </c>
      <c r="I55" s="3">
        <f t="shared" si="6"/>
        <v>21.146749402635088</v>
      </c>
      <c r="J55" s="16">
        <v>263892</v>
      </c>
      <c r="K55" s="17">
        <v>261361</v>
      </c>
      <c r="L55" s="18">
        <v>163014</v>
      </c>
      <c r="M55" s="11"/>
      <c r="N55" s="15">
        <f t="shared" si="7"/>
        <v>0.48543279850079002</v>
      </c>
      <c r="O55" s="15">
        <f t="shared" si="8"/>
        <v>0.77087025006163312</v>
      </c>
    </row>
    <row r="56" spans="1:15" x14ac:dyDescent="0.2">
      <c r="A56" s="12" t="s">
        <v>12</v>
      </c>
      <c r="B56" s="10">
        <v>0.43</v>
      </c>
      <c r="C56" s="13">
        <f t="shared" si="1"/>
        <v>273.72800000000001</v>
      </c>
      <c r="D56" s="13">
        <f t="shared" si="2"/>
        <v>273.36099999999999</v>
      </c>
      <c r="E56" s="13">
        <f t="shared" si="3"/>
        <v>16.930099999999999</v>
      </c>
      <c r="F56" s="13">
        <v>0.56433599999999995</v>
      </c>
      <c r="G56" s="3">
        <f t="shared" si="4"/>
        <v>614.19505909824818</v>
      </c>
      <c r="H56" s="3">
        <f t="shared" si="5"/>
        <v>613.37157890371532</v>
      </c>
      <c r="I56" s="3">
        <f t="shared" si="6"/>
        <v>22.6952805359333</v>
      </c>
      <c r="J56" s="16">
        <v>273728</v>
      </c>
      <c r="K56" s="17">
        <v>273361</v>
      </c>
      <c r="L56" s="18">
        <v>169301</v>
      </c>
      <c r="M56" s="11"/>
      <c r="N56" s="15">
        <f t="shared" si="7"/>
        <v>0.44566949203707906</v>
      </c>
      <c r="O56" s="15">
        <f t="shared" si="8"/>
        <v>0.74597447575916387</v>
      </c>
    </row>
    <row r="57" spans="1:15" x14ac:dyDescent="0.2">
      <c r="A57" s="12" t="s">
        <v>12</v>
      </c>
      <c r="B57" s="10">
        <v>0.43099999999999999</v>
      </c>
      <c r="C57" s="13">
        <f t="shared" si="1"/>
        <v>287.00799999999998</v>
      </c>
      <c r="D57" s="13">
        <f t="shared" si="2"/>
        <v>287.62299999999999</v>
      </c>
      <c r="E57" s="13">
        <f t="shared" si="3"/>
        <v>17.715399999999999</v>
      </c>
      <c r="F57" s="13">
        <v>0.59051399999999998</v>
      </c>
      <c r="G57" s="3">
        <f t="shared" si="4"/>
        <v>722.43734075659177</v>
      </c>
      <c r="H57" s="3">
        <f t="shared" si="5"/>
        <v>723.9853776216454</v>
      </c>
      <c r="I57" s="3">
        <f t="shared" si="6"/>
        <v>24.851258665395203</v>
      </c>
      <c r="J57" s="16">
        <v>287008</v>
      </c>
      <c r="K57" s="17">
        <v>287623</v>
      </c>
      <c r="L57" s="18">
        <v>177154</v>
      </c>
      <c r="M57" s="11"/>
      <c r="N57" s="15">
        <f t="shared" si="7"/>
        <v>0.39727736069044162</v>
      </c>
      <c r="O57" s="15">
        <f t="shared" si="8"/>
        <v>0.71285725357115526</v>
      </c>
    </row>
    <row r="58" spans="1:15" x14ac:dyDescent="0.2">
      <c r="A58" s="12" t="s">
        <v>12</v>
      </c>
      <c r="B58" s="10">
        <v>0.432</v>
      </c>
      <c r="C58" s="13">
        <f t="shared" si="1"/>
        <v>300.29500000000002</v>
      </c>
      <c r="D58" s="13">
        <f t="shared" si="2"/>
        <v>301.85300000000001</v>
      </c>
      <c r="E58" s="13">
        <f>L58/1000</f>
        <v>18.541</v>
      </c>
      <c r="F58" s="13">
        <v>0.618035</v>
      </c>
      <c r="G58" s="3">
        <f t="shared" si="4"/>
        <v>861.9389169577961</v>
      </c>
      <c r="H58" s="3">
        <f t="shared" si="5"/>
        <v>866.41085566013965</v>
      </c>
      <c r="I58" s="3">
        <f t="shared" si="6"/>
        <v>27.442451006424438</v>
      </c>
      <c r="J58" s="16">
        <v>300295</v>
      </c>
      <c r="K58" s="17">
        <v>301853</v>
      </c>
      <c r="L58" s="18">
        <v>18541</v>
      </c>
      <c r="M58" s="11"/>
      <c r="N58" s="15">
        <f t="shared" si="7"/>
        <v>0.34839475755415233</v>
      </c>
      <c r="O58" s="15">
        <f t="shared" si="8"/>
        <v>0.67563207075269782</v>
      </c>
    </row>
    <row r="59" spans="1:15" x14ac:dyDescent="0.2">
      <c r="A59" s="12" t="s">
        <v>12</v>
      </c>
      <c r="B59" s="10">
        <v>0.433</v>
      </c>
      <c r="C59" s="13">
        <f t="shared" si="1"/>
        <v>315.67200000000003</v>
      </c>
      <c r="D59" s="13">
        <f t="shared" si="2"/>
        <v>315.88499999999999</v>
      </c>
      <c r="E59" s="13">
        <f>L59/1000</f>
        <v>19.683</v>
      </c>
      <c r="F59" s="13">
        <v>0.65609799999999996</v>
      </c>
      <c r="G59" s="3">
        <f t="shared" si="4"/>
        <v>1107.806261173625</v>
      </c>
      <c r="H59" s="3">
        <f t="shared" si="5"/>
        <v>1108.5537545643278</v>
      </c>
      <c r="I59" s="3">
        <f t="shared" si="6"/>
        <v>31.739619635347243</v>
      </c>
      <c r="J59" s="16">
        <v>315672</v>
      </c>
      <c r="K59" s="17">
        <v>315885</v>
      </c>
      <c r="L59" s="18">
        <v>19683</v>
      </c>
      <c r="M59" s="11"/>
      <c r="N59" s="15">
        <f t="shared" si="7"/>
        <v>0.28495235228727883</v>
      </c>
      <c r="O59" s="15">
        <f t="shared" si="8"/>
        <v>0.62013975674994448</v>
      </c>
    </row>
    <row r="60" spans="1:15" x14ac:dyDescent="0.2">
      <c r="A60" s="12" t="s">
        <v>12</v>
      </c>
      <c r="B60" s="10">
        <v>0.434</v>
      </c>
      <c r="C60" s="13">
        <f t="shared" si="1"/>
        <v>328.27600000000001</v>
      </c>
      <c r="D60" s="13">
        <f t="shared" si="2"/>
        <v>328.34300000000002</v>
      </c>
      <c r="E60" s="13">
        <f t="shared" si="3"/>
        <v>20.349900000000002</v>
      </c>
      <c r="F60" s="13">
        <v>0.67832999999999999</v>
      </c>
      <c r="G60" s="3">
        <f t="shared" si="4"/>
        <v>1310.6664752077602</v>
      </c>
      <c r="H60" s="3">
        <f t="shared" si="5"/>
        <v>1310.9339777173525</v>
      </c>
      <c r="I60" s="3">
        <f t="shared" si="6"/>
        <v>34.748950340779942</v>
      </c>
      <c r="J60" s="16">
        <v>328276</v>
      </c>
      <c r="K60" s="17">
        <v>328343</v>
      </c>
      <c r="L60" s="18">
        <v>203499</v>
      </c>
      <c r="M60" s="11"/>
      <c r="N60" s="15">
        <f t="shared" si="7"/>
        <v>0.25046493994436181</v>
      </c>
      <c r="O60" s="15">
        <f t="shared" si="8"/>
        <v>0.58562632253435853</v>
      </c>
    </row>
    <row r="61" spans="1:15" x14ac:dyDescent="0.2">
      <c r="A61" s="12" t="s">
        <v>12</v>
      </c>
      <c r="B61" s="10">
        <v>0.435</v>
      </c>
      <c r="C61" s="13">
        <f>J61</f>
        <v>342</v>
      </c>
      <c r="D61" s="13">
        <f t="shared" si="2"/>
        <v>342.72899999999998</v>
      </c>
      <c r="E61" s="13">
        <f t="shared" si="3"/>
        <v>21.377800000000001</v>
      </c>
      <c r="F61" s="13">
        <v>0.71259399999999995</v>
      </c>
      <c r="G61" s="3">
        <f t="shared" si="4"/>
        <v>1697.9724083768344</v>
      </c>
      <c r="H61" s="3">
        <f t="shared" si="5"/>
        <v>1701.5917706157429</v>
      </c>
      <c r="I61" s="3">
        <f t="shared" si="6"/>
        <v>40.373050212803022</v>
      </c>
      <c r="J61" s="21">
        <v>342</v>
      </c>
      <c r="K61" s="17">
        <v>342729</v>
      </c>
      <c r="L61" s="18">
        <v>213778</v>
      </c>
      <c r="M61" s="11"/>
      <c r="N61" s="15">
        <f t="shared" si="7"/>
        <v>0.20141670047921018</v>
      </c>
      <c r="O61" s="15">
        <f t="shared" si="8"/>
        <v>0.52950668545773427</v>
      </c>
    </row>
    <row r="62" spans="1:15" x14ac:dyDescent="0.2">
      <c r="A62" s="12" t="s">
        <v>12</v>
      </c>
      <c r="B62" s="10">
        <v>0.436</v>
      </c>
      <c r="C62" s="13">
        <f t="shared" si="1"/>
        <v>356.73700000000002</v>
      </c>
      <c r="D62" s="13">
        <f t="shared" si="2"/>
        <v>354.89699999999999</v>
      </c>
      <c r="E62" s="13">
        <f t="shared" si="3"/>
        <v>22.301200000000001</v>
      </c>
      <c r="F62" s="13">
        <v>0.74337500000000001</v>
      </c>
      <c r="G62" s="3">
        <f t="shared" si="4"/>
        <v>2203.851297008795</v>
      </c>
      <c r="H62" s="3">
        <f t="shared" si="5"/>
        <v>2192.4841374865241</v>
      </c>
      <c r="I62" s="3">
        <f t="shared" si="6"/>
        <v>46.832752293787287</v>
      </c>
      <c r="J62" s="16">
        <v>356737</v>
      </c>
      <c r="K62" s="17">
        <v>354897</v>
      </c>
      <c r="L62" s="18">
        <v>223012</v>
      </c>
      <c r="M62" s="11"/>
      <c r="N62" s="15">
        <f t="shared" si="7"/>
        <v>0.16186981421304869</v>
      </c>
      <c r="O62" s="15">
        <f t="shared" si="8"/>
        <v>0.47618811425179514</v>
      </c>
    </row>
    <row r="63" spans="1:15" x14ac:dyDescent="0.2">
      <c r="A63" s="12" t="s">
        <v>12</v>
      </c>
      <c r="B63" s="10">
        <v>0.437</v>
      </c>
      <c r="C63" s="13">
        <f t="shared" si="1"/>
        <v>370.58100000000002</v>
      </c>
      <c r="D63" s="13">
        <f t="shared" si="2"/>
        <v>368.255</v>
      </c>
      <c r="E63" s="13">
        <f t="shared" si="3"/>
        <v>23.345400000000001</v>
      </c>
      <c r="F63" s="13">
        <v>0.77817999999999998</v>
      </c>
      <c r="G63" s="3">
        <f t="shared" si="4"/>
        <v>3024.2208169365449</v>
      </c>
      <c r="H63" s="3">
        <f t="shared" si="5"/>
        <v>3005.2389003779667</v>
      </c>
      <c r="I63" s="3">
        <f t="shared" si="6"/>
        <v>56.557565391798413</v>
      </c>
      <c r="J63" s="16">
        <v>370581</v>
      </c>
      <c r="K63" s="17">
        <v>368255</v>
      </c>
      <c r="L63" s="18">
        <v>233454</v>
      </c>
      <c r="M63" s="11"/>
      <c r="N63" s="15">
        <f t="shared" si="7"/>
        <v>0.12253767910221208</v>
      </c>
      <c r="O63" s="15">
        <f t="shared" si="8"/>
        <v>0.4127723645506387</v>
      </c>
    </row>
    <row r="64" spans="1:15" x14ac:dyDescent="0.2">
      <c r="A64" s="12" t="s">
        <v>12</v>
      </c>
      <c r="B64" s="10">
        <v>0.438</v>
      </c>
      <c r="C64" s="13">
        <f t="shared" si="1"/>
        <v>385.22800000000001</v>
      </c>
      <c r="D64" s="13">
        <f t="shared" si="2"/>
        <v>385.24400000000003</v>
      </c>
      <c r="E64" s="13">
        <f t="shared" si="3"/>
        <v>24.7423</v>
      </c>
      <c r="F64" s="13">
        <v>0.82474499999999995</v>
      </c>
      <c r="G64" s="3">
        <f t="shared" si="4"/>
        <v>4871.7526440880638</v>
      </c>
      <c r="H64" s="3">
        <f t="shared" si="5"/>
        <v>4871.9549867067353</v>
      </c>
      <c r="I64" s="3">
        <f t="shared" si="6"/>
        <v>76.574057320890944</v>
      </c>
      <c r="J64" s="16">
        <v>385228</v>
      </c>
      <c r="K64" s="17">
        <v>385244</v>
      </c>
      <c r="L64" s="18">
        <v>247423</v>
      </c>
      <c r="M64" s="11"/>
      <c r="N64" s="15">
        <f t="shared" si="7"/>
        <v>7.9073801184770587E-2</v>
      </c>
      <c r="O64" s="15">
        <f t="shared" si="8"/>
        <v>0.32311595944714039</v>
      </c>
    </row>
    <row r="65" spans="1:15" x14ac:dyDescent="0.2">
      <c r="A65" s="12" t="s">
        <v>12</v>
      </c>
      <c r="B65" s="10">
        <v>0.439</v>
      </c>
      <c r="C65" s="13">
        <f t="shared" si="1"/>
        <v>397.245</v>
      </c>
      <c r="D65" s="13">
        <f t="shared" si="2"/>
        <v>397.77100000000002</v>
      </c>
      <c r="E65" s="13">
        <f t="shared" si="3"/>
        <v>25.761500000000002</v>
      </c>
      <c r="F65" s="13">
        <v>0.85871799999999998</v>
      </c>
      <c r="G65" s="3">
        <f t="shared" si="4"/>
        <v>7355.5041269139556</v>
      </c>
      <c r="H65" s="3">
        <f t="shared" si="5"/>
        <v>7365.2436961237809</v>
      </c>
      <c r="I65" s="3">
        <f t="shared" si="6"/>
        <v>101.2146921351643</v>
      </c>
      <c r="J65" s="16">
        <v>397245</v>
      </c>
      <c r="K65" s="17">
        <v>397771</v>
      </c>
      <c r="L65" s="18">
        <v>257615</v>
      </c>
      <c r="M65" s="11"/>
      <c r="N65" s="15">
        <f t="shared" si="7"/>
        <v>5.4006495427889378E-2</v>
      </c>
      <c r="O65" s="15">
        <f t="shared" si="8"/>
        <v>0.25452332518679732</v>
      </c>
    </row>
    <row r="66" spans="1:15" x14ac:dyDescent="0.2">
      <c r="A66" s="12" t="s">
        <v>13</v>
      </c>
      <c r="B66" s="10">
        <v>0.42399999999999999</v>
      </c>
      <c r="C66" s="13">
        <f t="shared" si="1"/>
        <v>229.48400000000001</v>
      </c>
      <c r="D66" s="13">
        <f t="shared" si="2"/>
        <v>226.828</v>
      </c>
      <c r="E66" s="13">
        <f>L66/1000</f>
        <v>13.757</v>
      </c>
      <c r="F66" s="13">
        <v>0.39305600000000002</v>
      </c>
      <c r="G66" s="3">
        <f t="shared" si="4"/>
        <v>298.31521331713111</v>
      </c>
      <c r="H66" s="3">
        <f t="shared" si="5"/>
        <v>294.86257519608432</v>
      </c>
      <c r="I66" s="3">
        <f t="shared" si="6"/>
        <v>15.137937768288108</v>
      </c>
      <c r="J66" s="16">
        <v>229484</v>
      </c>
      <c r="K66" s="17">
        <v>226828</v>
      </c>
      <c r="L66" s="18">
        <v>13757</v>
      </c>
      <c r="M66" s="11"/>
      <c r="N66" s="15">
        <f t="shared" si="7"/>
        <v>0.76926683506429672</v>
      </c>
      <c r="O66" s="15">
        <f t="shared" si="8"/>
        <v>0.90877636112489624</v>
      </c>
    </row>
    <row r="67" spans="1:15" x14ac:dyDescent="0.2">
      <c r="A67" s="12" t="s">
        <v>13</v>
      </c>
      <c r="B67" s="10">
        <v>0.42499999999999999</v>
      </c>
      <c r="C67" s="13">
        <f t="shared" ref="C67:C126" si="18">J67/1000</f>
        <v>240.73599999999999</v>
      </c>
      <c r="D67" s="13">
        <f t="shared" ref="D67:D130" si="19">K67/1000</f>
        <v>241.24299999999999</v>
      </c>
      <c r="E67" s="13">
        <f t="shared" ref="E67:E130" si="20">L67/10000</f>
        <v>14.283799999999999</v>
      </c>
      <c r="F67" s="13">
        <v>0.408109</v>
      </c>
      <c r="G67" s="3">
        <f t="shared" ref="G67:G130" si="21">C67/$N67</f>
        <v>324.01355433667868</v>
      </c>
      <c r="H67" s="3">
        <f t="shared" ref="H67:H130" si="22">D67/$N67</f>
        <v>324.69594031986645</v>
      </c>
      <c r="I67" s="3">
        <f t="shared" ref="I67:I130" si="23">E67/$O67</f>
        <v>15.906048815115131</v>
      </c>
      <c r="J67" s="16">
        <v>240736</v>
      </c>
      <c r="K67" s="17">
        <v>241243</v>
      </c>
      <c r="L67" s="18">
        <v>142838</v>
      </c>
      <c r="M67" s="11"/>
      <c r="N67" s="15">
        <f t="shared" ref="N67:N130" si="24">1-2.3661*EXP(-1/F67)-9.011*EXP(-2/F67)+22.044*EXP(-3/F67)</f>
        <v>0.74298126352409954</v>
      </c>
      <c r="O67" s="15">
        <f t="shared" ref="O67:O130" si="25">1-1.0276*EXP(-1/F67)-0.8116*EXP(-2/F67)-11.3765*EXP(-3/F67)</f>
        <v>0.89801057233185733</v>
      </c>
    </row>
    <row r="68" spans="1:15" x14ac:dyDescent="0.2">
      <c r="A68" s="12" t="s">
        <v>13</v>
      </c>
      <c r="B68" s="10">
        <v>0.42599999999999999</v>
      </c>
      <c r="C68" s="13">
        <f t="shared" si="18"/>
        <v>258.22199999999998</v>
      </c>
      <c r="D68" s="13">
        <f t="shared" si="19"/>
        <v>257.50299999999999</v>
      </c>
      <c r="E68" s="13">
        <f t="shared" si="20"/>
        <v>15.031499999999999</v>
      </c>
      <c r="F68" s="13">
        <v>0.42947200000000002</v>
      </c>
      <c r="G68" s="3">
        <f t="shared" si="21"/>
        <v>366.65759835608401</v>
      </c>
      <c r="H68" s="3">
        <f t="shared" si="22"/>
        <v>365.63666747793258</v>
      </c>
      <c r="I68" s="3">
        <f t="shared" si="23"/>
        <v>17.049699458396539</v>
      </c>
      <c r="J68" s="16">
        <v>258222</v>
      </c>
      <c r="K68" s="17">
        <v>257503</v>
      </c>
      <c r="L68" s="18">
        <v>150315</v>
      </c>
      <c r="M68" s="11"/>
      <c r="N68" s="15">
        <f t="shared" si="24"/>
        <v>0.70425923574949212</v>
      </c>
      <c r="O68" s="15">
        <f t="shared" si="25"/>
        <v>0.88162844375519889</v>
      </c>
    </row>
    <row r="69" spans="1:15" x14ac:dyDescent="0.2">
      <c r="A69" s="12" t="s">
        <v>13</v>
      </c>
      <c r="B69" s="10">
        <v>0.42699999999999999</v>
      </c>
      <c r="C69" s="13">
        <f t="shared" si="18"/>
        <v>271.30200000000002</v>
      </c>
      <c r="D69" s="13">
        <f t="shared" si="19"/>
        <v>272.61700000000002</v>
      </c>
      <c r="E69" s="13">
        <f t="shared" si="20"/>
        <v>15.677099999999999</v>
      </c>
      <c r="F69" s="13">
        <v>0.44791799999999998</v>
      </c>
      <c r="G69" s="3">
        <f t="shared" si="21"/>
        <v>405.07036510939531</v>
      </c>
      <c r="H69" s="3">
        <f t="shared" si="22"/>
        <v>407.03373998359035</v>
      </c>
      <c r="I69" s="3">
        <f t="shared" si="23"/>
        <v>18.094262736116882</v>
      </c>
      <c r="J69" s="16">
        <v>271302</v>
      </c>
      <c r="K69" s="17">
        <v>272617</v>
      </c>
      <c r="L69" s="18">
        <v>156771</v>
      </c>
      <c r="M69" s="11"/>
      <c r="N69" s="15">
        <f t="shared" si="24"/>
        <v>0.66976511581322629</v>
      </c>
      <c r="O69" s="15">
        <f t="shared" si="25"/>
        <v>0.86641275351373526</v>
      </c>
    </row>
    <row r="70" spans="1:15" x14ac:dyDescent="0.2">
      <c r="A70" s="12" t="s">
        <v>13</v>
      </c>
      <c r="B70" s="10">
        <v>0.42799999999999999</v>
      </c>
      <c r="C70" s="13">
        <f t="shared" si="18"/>
        <v>290.72199999999998</v>
      </c>
      <c r="D70" s="13">
        <f t="shared" si="19"/>
        <v>289.80500000000001</v>
      </c>
      <c r="E70" s="13">
        <f t="shared" si="20"/>
        <v>16.541799999999999</v>
      </c>
      <c r="F70" s="13">
        <v>0.47262399999999999</v>
      </c>
      <c r="G70" s="3">
        <f t="shared" si="21"/>
        <v>467.02207991288634</v>
      </c>
      <c r="H70" s="3">
        <f t="shared" si="22"/>
        <v>465.54899137029201</v>
      </c>
      <c r="I70" s="3">
        <f t="shared" si="23"/>
        <v>19.589294189633431</v>
      </c>
      <c r="J70" s="16">
        <v>290722</v>
      </c>
      <c r="K70" s="17">
        <v>289805</v>
      </c>
      <c r="L70" s="18">
        <v>165418</v>
      </c>
      <c r="M70" s="11"/>
      <c r="N70" s="15">
        <f t="shared" si="24"/>
        <v>0.62250161717028107</v>
      </c>
      <c r="O70" s="15">
        <f t="shared" si="25"/>
        <v>0.84443062827418491</v>
      </c>
    </row>
    <row r="71" spans="1:15" x14ac:dyDescent="0.2">
      <c r="A71" s="12" t="s">
        <v>13</v>
      </c>
      <c r="B71" s="10">
        <v>0.42899999999999999</v>
      </c>
      <c r="C71" s="13">
        <f t="shared" si="18"/>
        <v>305.35700000000003</v>
      </c>
      <c r="D71" s="13">
        <f t="shared" si="19"/>
        <v>308.05200000000002</v>
      </c>
      <c r="E71" s="13">
        <f t="shared" si="20"/>
        <v>17.247499999999999</v>
      </c>
      <c r="F71" s="13">
        <v>0.492786</v>
      </c>
      <c r="G71" s="3">
        <f t="shared" si="21"/>
        <v>523.39656334724884</v>
      </c>
      <c r="H71" s="3">
        <f t="shared" si="22"/>
        <v>528.01592277971906</v>
      </c>
      <c r="I71" s="3">
        <f t="shared" si="23"/>
        <v>20.903668629983606</v>
      </c>
      <c r="J71" s="16">
        <v>305357</v>
      </c>
      <c r="K71" s="17">
        <v>308052</v>
      </c>
      <c r="L71" s="18">
        <v>172475</v>
      </c>
      <c r="M71" s="11"/>
      <c r="N71" s="15">
        <f t="shared" si="24"/>
        <v>0.58341422428754108</v>
      </c>
      <c r="O71" s="15">
        <f t="shared" si="25"/>
        <v>0.82509440353741037</v>
      </c>
    </row>
    <row r="72" spans="1:15" x14ac:dyDescent="0.2">
      <c r="A72" s="12" t="s">
        <v>13</v>
      </c>
      <c r="B72" s="10">
        <v>0.43</v>
      </c>
      <c r="C72" s="13">
        <f t="shared" si="18"/>
        <v>327.774</v>
      </c>
      <c r="D72" s="13">
        <f t="shared" si="19"/>
        <v>327.82900000000001</v>
      </c>
      <c r="E72" s="13">
        <f>L72/1000</f>
        <v>18.231999999999999</v>
      </c>
      <c r="F72" s="13">
        <v>0.52091500000000002</v>
      </c>
      <c r="G72" s="3">
        <f t="shared" si="21"/>
        <v>619.91618505730423</v>
      </c>
      <c r="H72" s="3">
        <f t="shared" si="22"/>
        <v>620.02020609063254</v>
      </c>
      <c r="I72" s="3">
        <f t="shared" si="23"/>
        <v>22.905512176933513</v>
      </c>
      <c r="J72" s="16">
        <v>327774</v>
      </c>
      <c r="K72" s="17">
        <v>327829</v>
      </c>
      <c r="L72" s="18">
        <v>18232</v>
      </c>
      <c r="M72" s="11"/>
      <c r="N72" s="15">
        <f t="shared" si="24"/>
        <v>0.5287392197538785</v>
      </c>
      <c r="O72" s="15">
        <f t="shared" si="25"/>
        <v>0.79596561121039366</v>
      </c>
    </row>
    <row r="73" spans="1:15" x14ac:dyDescent="0.2">
      <c r="A73" s="12" t="s">
        <v>13</v>
      </c>
      <c r="B73" s="10">
        <v>0.43099999999999999</v>
      </c>
      <c r="C73" s="13">
        <f t="shared" si="18"/>
        <v>346.32799999999997</v>
      </c>
      <c r="D73" s="13">
        <f t="shared" si="19"/>
        <v>345.79599999999999</v>
      </c>
      <c r="E73" s="13">
        <f t="shared" si="20"/>
        <v>19.134699999999999</v>
      </c>
      <c r="F73" s="13">
        <v>0.54670600000000003</v>
      </c>
      <c r="G73" s="3">
        <f t="shared" si="21"/>
        <v>722.9151595589326</v>
      </c>
      <c r="H73" s="3">
        <f t="shared" si="22"/>
        <v>721.80467797821916</v>
      </c>
      <c r="I73" s="3">
        <f t="shared" si="23"/>
        <v>24.947007273219977</v>
      </c>
      <c r="J73" s="16">
        <v>346328</v>
      </c>
      <c r="K73" s="17">
        <v>345796</v>
      </c>
      <c r="L73" s="18">
        <v>191347</v>
      </c>
      <c r="M73" s="11"/>
      <c r="N73" s="15">
        <f t="shared" si="24"/>
        <v>0.47907143102560301</v>
      </c>
      <c r="O73" s="15">
        <f t="shared" si="25"/>
        <v>0.76701384620754276</v>
      </c>
    </row>
    <row r="74" spans="1:15" x14ac:dyDescent="0.2">
      <c r="A74" s="12" t="s">
        <v>13</v>
      </c>
      <c r="B74" s="10">
        <v>0.432</v>
      </c>
      <c r="C74" s="13">
        <f t="shared" si="18"/>
        <v>367.22300000000001</v>
      </c>
      <c r="D74" s="13">
        <f t="shared" si="19"/>
        <v>367.83300000000003</v>
      </c>
      <c r="E74" s="13">
        <f t="shared" si="20"/>
        <v>20.206199999999999</v>
      </c>
      <c r="F74" s="13">
        <v>0.57732000000000006</v>
      </c>
      <c r="G74" s="3">
        <f t="shared" si="21"/>
        <v>871.30268773481555</v>
      </c>
      <c r="H74" s="3">
        <f t="shared" si="22"/>
        <v>872.75002256819539</v>
      </c>
      <c r="I74" s="3">
        <f t="shared" si="23"/>
        <v>27.686213774131282</v>
      </c>
      <c r="J74" s="16">
        <v>367223</v>
      </c>
      <c r="K74" s="17">
        <v>367833</v>
      </c>
      <c r="L74" s="18">
        <v>202062</v>
      </c>
      <c r="M74" s="11"/>
      <c r="N74" s="15">
        <f t="shared" si="24"/>
        <v>0.42146432596770067</v>
      </c>
      <c r="O74" s="15">
        <f t="shared" si="25"/>
        <v>0.72982893814392702</v>
      </c>
    </row>
    <row r="75" spans="1:15" x14ac:dyDescent="0.2">
      <c r="A75" s="12" t="s">
        <v>13</v>
      </c>
      <c r="B75" s="10">
        <v>0.433</v>
      </c>
      <c r="C75" s="13">
        <f t="shared" si="18"/>
        <v>385.21499999999997</v>
      </c>
      <c r="D75" s="13">
        <f t="shared" si="19"/>
        <v>385.87599999999998</v>
      </c>
      <c r="E75" s="13">
        <f t="shared" si="20"/>
        <v>21.138300000000001</v>
      </c>
      <c r="F75" s="13">
        <v>0.60395100000000002</v>
      </c>
      <c r="G75" s="3">
        <f t="shared" si="21"/>
        <v>1032.3964965903219</v>
      </c>
      <c r="H75" s="3">
        <f t="shared" si="22"/>
        <v>1034.1680114177461</v>
      </c>
      <c r="I75" s="3">
        <f t="shared" si="23"/>
        <v>30.415287779624119</v>
      </c>
      <c r="J75" s="16">
        <v>385215</v>
      </c>
      <c r="K75" s="17">
        <v>385876</v>
      </c>
      <c r="L75" s="18">
        <v>211383</v>
      </c>
      <c r="M75" s="11"/>
      <c r="N75" s="15">
        <f t="shared" si="24"/>
        <v>0.37312699265470473</v>
      </c>
      <c r="O75" s="15">
        <f t="shared" si="25"/>
        <v>0.69498931435924205</v>
      </c>
    </row>
    <row r="76" spans="1:15" x14ac:dyDescent="0.2">
      <c r="A76" s="12" t="s">
        <v>13</v>
      </c>
      <c r="B76" s="10">
        <v>0.434</v>
      </c>
      <c r="C76" s="13">
        <f t="shared" si="18"/>
        <v>409.28699999999998</v>
      </c>
      <c r="D76" s="13">
        <f t="shared" si="19"/>
        <v>409.53300000000002</v>
      </c>
      <c r="E76" s="13">
        <f t="shared" si="20"/>
        <v>22.3431</v>
      </c>
      <c r="F76" s="13">
        <v>0.63837500000000003</v>
      </c>
      <c r="G76" s="3">
        <f t="shared" si="21"/>
        <v>1304.1321403558275</v>
      </c>
      <c r="H76" s="3">
        <f t="shared" si="22"/>
        <v>1304.915982761102</v>
      </c>
      <c r="I76" s="3">
        <f t="shared" si="23"/>
        <v>34.55739453632593</v>
      </c>
      <c r="J76" s="16">
        <v>409287</v>
      </c>
      <c r="K76" s="17">
        <v>409533</v>
      </c>
      <c r="L76" s="18">
        <v>223431</v>
      </c>
      <c r="M76" s="11"/>
      <c r="N76" s="15">
        <f t="shared" si="24"/>
        <v>0.31383859605540249</v>
      </c>
      <c r="O76" s="15">
        <f t="shared" si="25"/>
        <v>0.6465504792762502</v>
      </c>
    </row>
    <row r="77" spans="1:15" x14ac:dyDescent="0.2">
      <c r="A77" s="12" t="s">
        <v>13</v>
      </c>
      <c r="B77" s="10">
        <v>0.435</v>
      </c>
      <c r="C77" s="13">
        <f t="shared" si="18"/>
        <v>432.86700000000002</v>
      </c>
      <c r="D77" s="13">
        <f t="shared" si="19"/>
        <v>432.553</v>
      </c>
      <c r="E77" s="13">
        <f t="shared" si="20"/>
        <v>23.840699999999998</v>
      </c>
      <c r="F77" s="13">
        <v>0.68116399999999999</v>
      </c>
      <c r="G77" s="3">
        <f t="shared" si="21"/>
        <v>1758.0840436962319</v>
      </c>
      <c r="H77" s="3">
        <f t="shared" si="22"/>
        <v>1756.8087365240044</v>
      </c>
      <c r="I77" s="3">
        <f t="shared" si="23"/>
        <v>41.025583945380149</v>
      </c>
      <c r="J77" s="16">
        <v>432867</v>
      </c>
      <c r="K77" s="17">
        <v>432553</v>
      </c>
      <c r="L77" s="18">
        <v>238407</v>
      </c>
      <c r="M77" s="11"/>
      <c r="N77" s="15">
        <f t="shared" si="24"/>
        <v>0.24621519178908624</v>
      </c>
      <c r="O77" s="15">
        <f t="shared" si="25"/>
        <v>0.58111787102751711</v>
      </c>
    </row>
    <row r="78" spans="1:15" x14ac:dyDescent="0.2">
      <c r="A78" s="12" t="s">
        <v>13</v>
      </c>
      <c r="B78" s="10">
        <v>0.436</v>
      </c>
      <c r="C78" s="13">
        <f t="shared" si="18"/>
        <v>450.04700000000003</v>
      </c>
      <c r="D78" s="13">
        <f t="shared" si="19"/>
        <v>452.517</v>
      </c>
      <c r="E78" s="13">
        <f t="shared" si="20"/>
        <v>25.052499999999998</v>
      </c>
      <c r="F78" s="13">
        <v>0.715785</v>
      </c>
      <c r="G78" s="3">
        <f t="shared" si="21"/>
        <v>2283.1793987714113</v>
      </c>
      <c r="H78" s="3">
        <f t="shared" si="22"/>
        <v>2295.7102080312557</v>
      </c>
      <c r="I78" s="3">
        <f t="shared" si="23"/>
        <v>47.800588324709238</v>
      </c>
      <c r="J78" s="16">
        <v>450047</v>
      </c>
      <c r="K78" s="17">
        <v>452517</v>
      </c>
      <c r="L78" s="18">
        <v>250525</v>
      </c>
      <c r="M78" s="11"/>
      <c r="N78" s="15">
        <f t="shared" si="24"/>
        <v>0.1971141646785059</v>
      </c>
      <c r="O78" s="15">
        <f t="shared" si="25"/>
        <v>0.52410442795846879</v>
      </c>
    </row>
    <row r="79" spans="1:15" x14ac:dyDescent="0.2">
      <c r="A79" s="12" t="s">
        <v>13</v>
      </c>
      <c r="B79" s="10">
        <v>0.437</v>
      </c>
      <c r="C79" s="13">
        <f t="shared" si="18"/>
        <v>473.39400000000001</v>
      </c>
      <c r="D79" s="13">
        <f t="shared" si="19"/>
        <v>470.66500000000002</v>
      </c>
      <c r="E79" s="13">
        <f t="shared" si="20"/>
        <v>26.194099999999999</v>
      </c>
      <c r="F79" s="13">
        <v>0.74840300000000004</v>
      </c>
      <c r="G79" s="3">
        <f t="shared" si="21"/>
        <v>3037.8772210408488</v>
      </c>
      <c r="H79" s="3">
        <f t="shared" si="22"/>
        <v>3020.3646058910572</v>
      </c>
      <c r="I79" s="3">
        <f t="shared" si="23"/>
        <v>56.062842579055236</v>
      </c>
      <c r="J79" s="16">
        <v>473394</v>
      </c>
      <c r="K79" s="17">
        <v>470665</v>
      </c>
      <c r="L79" s="18">
        <v>261941</v>
      </c>
      <c r="M79" s="11"/>
      <c r="N79" s="15">
        <f t="shared" si="24"/>
        <v>0.15583052426253224</v>
      </c>
      <c r="O79" s="15">
        <f t="shared" si="25"/>
        <v>0.46722746823019579</v>
      </c>
    </row>
    <row r="80" spans="1:15" x14ac:dyDescent="0.2">
      <c r="A80" s="12" t="s">
        <v>13</v>
      </c>
      <c r="B80" s="10">
        <v>0.438</v>
      </c>
      <c r="C80" s="13">
        <f t="shared" si="18"/>
        <v>494.00900000000001</v>
      </c>
      <c r="D80" s="13">
        <f t="shared" si="19"/>
        <v>493.43700000000001</v>
      </c>
      <c r="E80" s="13">
        <f t="shared" si="20"/>
        <v>27.908100000000001</v>
      </c>
      <c r="F80" s="13">
        <v>0.79737499999999994</v>
      </c>
      <c r="G80" s="3">
        <f t="shared" si="21"/>
        <v>4780.2389180592418</v>
      </c>
      <c r="H80" s="3">
        <f t="shared" si="22"/>
        <v>4774.7040054136623</v>
      </c>
      <c r="I80" s="3">
        <f t="shared" si="23"/>
        <v>74.13384646949217</v>
      </c>
      <c r="J80" s="16">
        <v>494009</v>
      </c>
      <c r="K80" s="17">
        <v>493437</v>
      </c>
      <c r="L80" s="18">
        <v>279081</v>
      </c>
      <c r="M80" s="11"/>
      <c r="N80" s="15">
        <f t="shared" si="24"/>
        <v>0.10334399775159475</v>
      </c>
      <c r="O80" s="15">
        <f t="shared" si="25"/>
        <v>0.37645557770275478</v>
      </c>
    </row>
    <row r="81" spans="1:15" x14ac:dyDescent="0.2">
      <c r="A81" s="12" t="s">
        <v>13</v>
      </c>
      <c r="B81" s="10">
        <v>0.439</v>
      </c>
      <c r="C81" s="13">
        <f t="shared" si="18"/>
        <v>514.89099999999996</v>
      </c>
      <c r="D81" s="13">
        <f t="shared" si="19"/>
        <v>516.31799999999998</v>
      </c>
      <c r="E81" s="13">
        <f t="shared" si="20"/>
        <v>29.3369</v>
      </c>
      <c r="F81" s="13">
        <v>0.83819699999999997</v>
      </c>
      <c r="G81" s="3">
        <f t="shared" si="21"/>
        <v>7518.8323046631931</v>
      </c>
      <c r="H81" s="3">
        <f t="shared" si="22"/>
        <v>7539.6704504042427</v>
      </c>
      <c r="I81" s="3">
        <f t="shared" si="23"/>
        <v>99.023823973297155</v>
      </c>
      <c r="J81" s="16">
        <v>514891</v>
      </c>
      <c r="K81" s="17">
        <v>516318</v>
      </c>
      <c r="L81" s="18">
        <v>293369</v>
      </c>
      <c r="M81" s="11"/>
      <c r="N81" s="15">
        <f t="shared" si="24"/>
        <v>6.8480181381444516E-2</v>
      </c>
      <c r="O81" s="15">
        <f t="shared" si="25"/>
        <v>0.29626102914295666</v>
      </c>
    </row>
    <row r="82" spans="1:15" x14ac:dyDescent="0.2">
      <c r="A82" s="12" t="s">
        <v>14</v>
      </c>
      <c r="B82" s="10">
        <v>0.42399999999999999</v>
      </c>
      <c r="C82" s="13">
        <f t="shared" si="18"/>
        <v>246.542</v>
      </c>
      <c r="D82" s="13">
        <f>K82</f>
        <v>246.86</v>
      </c>
      <c r="E82" s="13">
        <f t="shared" si="20"/>
        <v>14.0585</v>
      </c>
      <c r="F82" s="13">
        <v>0.35146300000000003</v>
      </c>
      <c r="G82" s="3">
        <f t="shared" si="21"/>
        <v>294.77542697143105</v>
      </c>
      <c r="H82" s="3">
        <f t="shared" si="22"/>
        <v>295.15564042705694</v>
      </c>
      <c r="I82" s="3">
        <f t="shared" si="23"/>
        <v>15.030987353911053</v>
      </c>
      <c r="J82" s="16">
        <v>246542</v>
      </c>
      <c r="K82" s="19">
        <v>246.86</v>
      </c>
      <c r="L82" s="18">
        <v>140585</v>
      </c>
      <c r="M82" s="10"/>
      <c r="N82" s="15">
        <f t="shared" si="24"/>
        <v>0.83637229375939226</v>
      </c>
      <c r="O82" s="15">
        <f t="shared" si="25"/>
        <v>0.93530116611680791</v>
      </c>
    </row>
    <row r="83" spans="1:15" x14ac:dyDescent="0.2">
      <c r="A83" s="12" t="s">
        <v>14</v>
      </c>
      <c r="B83" s="10">
        <v>0.42499999999999999</v>
      </c>
      <c r="C83" s="13">
        <f t="shared" si="18"/>
        <v>262.50599999999997</v>
      </c>
      <c r="D83" s="13">
        <f t="shared" si="19"/>
        <v>262.71600000000001</v>
      </c>
      <c r="E83" s="13">
        <f t="shared" si="20"/>
        <v>14.675800000000001</v>
      </c>
      <c r="F83" s="13">
        <v>0.366894</v>
      </c>
      <c r="G83" s="3">
        <f t="shared" si="21"/>
        <v>323.07258199678176</v>
      </c>
      <c r="H83" s="3">
        <f t="shared" si="22"/>
        <v>323.33103415490132</v>
      </c>
      <c r="I83" s="3">
        <f t="shared" si="23"/>
        <v>15.848543869223439</v>
      </c>
      <c r="J83" s="16">
        <v>262506</v>
      </c>
      <c r="K83" s="17">
        <v>262716</v>
      </c>
      <c r="L83" s="18">
        <v>146758</v>
      </c>
      <c r="M83" s="11"/>
      <c r="N83" s="15">
        <f t="shared" si="24"/>
        <v>0.81252948912456735</v>
      </c>
      <c r="O83" s="15">
        <f t="shared" si="25"/>
        <v>0.92600305246333636</v>
      </c>
    </row>
    <row r="84" spans="1:15" x14ac:dyDescent="0.2">
      <c r="A84" s="12" t="s">
        <v>14</v>
      </c>
      <c r="B84" s="10">
        <v>0.42599999999999999</v>
      </c>
      <c r="C84" s="13">
        <f>J84</f>
        <v>285.58</v>
      </c>
      <c r="D84" s="13">
        <f t="shared" si="19"/>
        <v>286.05500000000001</v>
      </c>
      <c r="E84" s="13">
        <f t="shared" si="20"/>
        <v>15.5702</v>
      </c>
      <c r="F84" s="13">
        <v>0.38925500000000002</v>
      </c>
      <c r="G84" s="3">
        <f t="shared" si="21"/>
        <v>368.13224978690653</v>
      </c>
      <c r="H84" s="3">
        <f t="shared" si="22"/>
        <v>368.74455743677277</v>
      </c>
      <c r="I84" s="3">
        <f t="shared" si="23"/>
        <v>17.083917922801572</v>
      </c>
      <c r="J84" s="21">
        <v>285.58</v>
      </c>
      <c r="K84" s="17">
        <v>286055</v>
      </c>
      <c r="L84" s="18">
        <v>155702</v>
      </c>
      <c r="M84" s="11"/>
      <c r="N84" s="15">
        <f t="shared" si="24"/>
        <v>0.77575382261485659</v>
      </c>
      <c r="O84" s="15">
        <f t="shared" si="25"/>
        <v>0.91139515363854318</v>
      </c>
    </row>
    <row r="85" spans="1:15" x14ac:dyDescent="0.2">
      <c r="A85" s="12" t="s">
        <v>14</v>
      </c>
      <c r="B85" s="10">
        <v>0.42699999999999999</v>
      </c>
      <c r="C85" s="13">
        <f t="shared" si="18"/>
        <v>304.154</v>
      </c>
      <c r="D85" s="13">
        <f t="shared" si="19"/>
        <v>306.83699999999999</v>
      </c>
      <c r="E85" s="13">
        <f t="shared" si="20"/>
        <v>16.353400000000001</v>
      </c>
      <c r="F85" s="13">
        <v>0.40883599999999998</v>
      </c>
      <c r="G85" s="3">
        <f t="shared" si="21"/>
        <v>410.08280196090368</v>
      </c>
      <c r="H85" s="3">
        <f t="shared" si="22"/>
        <v>413.70021997171762</v>
      </c>
      <c r="I85" s="3">
        <f t="shared" si="23"/>
        <v>18.221575756675687</v>
      </c>
      <c r="J85" s="16">
        <v>304154</v>
      </c>
      <c r="K85" s="17">
        <v>306837</v>
      </c>
      <c r="L85" s="18">
        <v>163534</v>
      </c>
      <c r="M85" s="11"/>
      <c r="N85" s="15">
        <f t="shared" si="24"/>
        <v>0.7416892357973045</v>
      </c>
      <c r="O85" s="15">
        <f t="shared" si="25"/>
        <v>0.8974745224220656</v>
      </c>
    </row>
    <row r="86" spans="1:15" x14ac:dyDescent="0.2">
      <c r="A86" s="12" t="s">
        <v>14</v>
      </c>
      <c r="B86" s="10">
        <v>0.42799999999999999</v>
      </c>
      <c r="C86" s="13">
        <f t="shared" si="18"/>
        <v>328.64400000000001</v>
      </c>
      <c r="D86" s="13">
        <f t="shared" si="19"/>
        <v>328.69499999999999</v>
      </c>
      <c r="E86" s="13">
        <f t="shared" si="20"/>
        <v>17.2849</v>
      </c>
      <c r="F86" s="13">
        <v>0.43212200000000001</v>
      </c>
      <c r="G86" s="3">
        <f t="shared" si="21"/>
        <v>469.92300086272894</v>
      </c>
      <c r="H86" s="3">
        <f t="shared" si="22"/>
        <v>469.99592497831907</v>
      </c>
      <c r="I86" s="3">
        <f t="shared" si="23"/>
        <v>19.653003073663488</v>
      </c>
      <c r="J86" s="16">
        <v>328644</v>
      </c>
      <c r="K86" s="17">
        <v>328695</v>
      </c>
      <c r="L86" s="18">
        <v>172849</v>
      </c>
      <c r="M86" s="11"/>
      <c r="N86" s="15">
        <f t="shared" si="24"/>
        <v>0.69935712743714262</v>
      </c>
      <c r="O86" s="15">
        <f t="shared" si="25"/>
        <v>0.87950426381213342</v>
      </c>
    </row>
    <row r="87" spans="1:15" x14ac:dyDescent="0.2">
      <c r="A87" s="12" t="s">
        <v>14</v>
      </c>
      <c r="B87" s="10">
        <v>0.42899999999999999</v>
      </c>
      <c r="C87" s="13">
        <f t="shared" si="18"/>
        <v>356.82499999999999</v>
      </c>
      <c r="D87" s="13">
        <f>K87</f>
        <v>353.74</v>
      </c>
      <c r="E87" s="13">
        <f t="shared" si="20"/>
        <v>18.193100000000001</v>
      </c>
      <c r="F87" s="13">
        <v>0.45482800000000001</v>
      </c>
      <c r="G87" s="3">
        <f t="shared" si="21"/>
        <v>543.40431764347625</v>
      </c>
      <c r="H87" s="3">
        <f t="shared" si="22"/>
        <v>538.70620983171943</v>
      </c>
      <c r="I87" s="3">
        <f t="shared" si="23"/>
        <v>21.143664925345234</v>
      </c>
      <c r="J87" s="16">
        <v>356825</v>
      </c>
      <c r="K87" s="19">
        <v>353.74</v>
      </c>
      <c r="L87" s="18">
        <v>181931</v>
      </c>
      <c r="M87" s="10"/>
      <c r="N87" s="15">
        <f t="shared" si="24"/>
        <v>0.65664734050587792</v>
      </c>
      <c r="O87" s="15">
        <f t="shared" si="25"/>
        <v>0.86045158510772912</v>
      </c>
    </row>
    <row r="88" spans="1:15" x14ac:dyDescent="0.2">
      <c r="A88" s="12" t="s">
        <v>14</v>
      </c>
      <c r="B88" s="10">
        <v>0.43</v>
      </c>
      <c r="C88" s="13">
        <f t="shared" si="18"/>
        <v>380.82600000000002</v>
      </c>
      <c r="D88" s="13">
        <f t="shared" si="19"/>
        <v>378.00299999999999</v>
      </c>
      <c r="E88" s="13">
        <f t="shared" si="20"/>
        <v>19.418299999999999</v>
      </c>
      <c r="F88" s="13">
        <v>0.485458</v>
      </c>
      <c r="G88" s="3">
        <f t="shared" si="21"/>
        <v>637.2042463970887</v>
      </c>
      <c r="H88" s="3">
        <f t="shared" si="22"/>
        <v>632.48075696207377</v>
      </c>
      <c r="I88" s="3">
        <f t="shared" si="23"/>
        <v>23.331742291844304</v>
      </c>
      <c r="J88" s="16">
        <v>380826</v>
      </c>
      <c r="K88" s="17">
        <v>378003</v>
      </c>
      <c r="L88" s="18">
        <v>194183</v>
      </c>
      <c r="M88" s="11"/>
      <c r="N88" s="15">
        <f t="shared" si="24"/>
        <v>0.59765138439250043</v>
      </c>
      <c r="O88" s="15">
        <f t="shared" si="25"/>
        <v>0.83226960752038381</v>
      </c>
    </row>
    <row r="89" spans="1:15" x14ac:dyDescent="0.2">
      <c r="A89" s="12" t="s">
        <v>14</v>
      </c>
      <c r="B89" s="10">
        <v>0.43099999999999999</v>
      </c>
      <c r="C89" s="13">
        <f t="shared" si="18"/>
        <v>402.65899999999999</v>
      </c>
      <c r="D89" s="13">
        <f t="shared" si="19"/>
        <v>403.34800000000001</v>
      </c>
      <c r="E89" s="13">
        <f t="shared" si="20"/>
        <v>20.305099999999999</v>
      </c>
      <c r="F89" s="13">
        <v>0.50762799999999997</v>
      </c>
      <c r="G89" s="3">
        <f t="shared" si="21"/>
        <v>726.10842155373734</v>
      </c>
      <c r="H89" s="3">
        <f t="shared" si="22"/>
        <v>727.35088404048304</v>
      </c>
      <c r="I89" s="3">
        <f t="shared" si="23"/>
        <v>25.066772602418009</v>
      </c>
      <c r="J89" s="16">
        <v>402659</v>
      </c>
      <c r="K89" s="17">
        <v>403348</v>
      </c>
      <c r="L89" s="18">
        <v>203051</v>
      </c>
      <c r="M89" s="11"/>
      <c r="N89" s="15">
        <f t="shared" si="24"/>
        <v>0.55454390563104117</v>
      </c>
      <c r="O89" s="15">
        <f t="shared" si="25"/>
        <v>0.81004045961789728</v>
      </c>
    </row>
    <row r="90" spans="1:15" x14ac:dyDescent="0.2">
      <c r="A90" s="12" t="s">
        <v>14</v>
      </c>
      <c r="B90" s="10">
        <v>0.432</v>
      </c>
      <c r="C90" s="13">
        <f t="shared" si="18"/>
        <v>430.75099999999998</v>
      </c>
      <c r="D90" s="13">
        <f t="shared" si="19"/>
        <v>429.85700000000003</v>
      </c>
      <c r="E90" s="13">
        <f t="shared" si="20"/>
        <v>21.442900000000002</v>
      </c>
      <c r="F90" s="13">
        <v>0.53607400000000005</v>
      </c>
      <c r="G90" s="3">
        <f t="shared" si="21"/>
        <v>862.44387511822174</v>
      </c>
      <c r="H90" s="3">
        <f t="shared" si="22"/>
        <v>860.65392030823728</v>
      </c>
      <c r="I90" s="3">
        <f t="shared" si="23"/>
        <v>27.518734955463156</v>
      </c>
      <c r="J90" s="16">
        <v>430751</v>
      </c>
      <c r="K90" s="17">
        <v>429857</v>
      </c>
      <c r="L90" s="18">
        <v>214429</v>
      </c>
      <c r="M90" s="11"/>
      <c r="N90" s="15">
        <f t="shared" si="24"/>
        <v>0.49945394990596187</v>
      </c>
      <c r="O90" s="15">
        <f t="shared" si="25"/>
        <v>0.77921096426502157</v>
      </c>
    </row>
    <row r="91" spans="1:15" x14ac:dyDescent="0.2">
      <c r="A91" s="12" t="s">
        <v>14</v>
      </c>
      <c r="B91" s="10">
        <v>0.433</v>
      </c>
      <c r="C91" s="13">
        <f t="shared" si="18"/>
        <v>461.07600000000002</v>
      </c>
      <c r="D91" s="13">
        <f t="shared" si="19"/>
        <v>461.63900000000001</v>
      </c>
      <c r="E91" s="13">
        <f t="shared" si="20"/>
        <v>22.942299999999999</v>
      </c>
      <c r="F91" s="13">
        <v>0.57355800000000001</v>
      </c>
      <c r="G91" s="3">
        <f t="shared" si="21"/>
        <v>1076.1767594003225</v>
      </c>
      <c r="H91" s="3">
        <f t="shared" si="22"/>
        <v>1077.4908323851284</v>
      </c>
      <c r="I91" s="3">
        <f t="shared" si="23"/>
        <v>31.232550893978008</v>
      </c>
      <c r="J91" s="16">
        <v>461076</v>
      </c>
      <c r="K91" s="17">
        <v>461639</v>
      </c>
      <c r="L91" s="18">
        <v>229423</v>
      </c>
      <c r="M91" s="11"/>
      <c r="N91" s="15">
        <f t="shared" si="24"/>
        <v>0.42843891207697626</v>
      </c>
      <c r="O91" s="15">
        <f t="shared" si="25"/>
        <v>0.73456375938935992</v>
      </c>
    </row>
    <row r="92" spans="1:15" x14ac:dyDescent="0.2">
      <c r="A92" s="12" t="s">
        <v>14</v>
      </c>
      <c r="B92" s="10">
        <v>0.434</v>
      </c>
      <c r="C92" s="13">
        <f t="shared" si="18"/>
        <v>490.82299999999998</v>
      </c>
      <c r="D92" s="13">
        <f t="shared" si="19"/>
        <v>490.81900000000002</v>
      </c>
      <c r="E92" s="13">
        <f t="shared" si="20"/>
        <v>24.2226</v>
      </c>
      <c r="F92" s="13">
        <v>0.60556600000000005</v>
      </c>
      <c r="G92" s="3">
        <f t="shared" si="21"/>
        <v>1325.6181810655924</v>
      </c>
      <c r="H92" s="3">
        <f t="shared" si="22"/>
        <v>1325.6073778376992</v>
      </c>
      <c r="I92" s="3">
        <f t="shared" si="23"/>
        <v>34.963224355126584</v>
      </c>
      <c r="J92" s="16">
        <v>490823</v>
      </c>
      <c r="K92" s="17">
        <v>490819</v>
      </c>
      <c r="L92" s="18">
        <v>242226</v>
      </c>
      <c r="M92" s="11"/>
      <c r="N92" s="15">
        <f t="shared" si="24"/>
        <v>0.37025970751657467</v>
      </c>
      <c r="O92" s="15">
        <f t="shared" si="25"/>
        <v>0.69280223568534494</v>
      </c>
    </row>
    <row r="93" spans="1:15" x14ac:dyDescent="0.2">
      <c r="A93" s="12" t="s">
        <v>14</v>
      </c>
      <c r="B93" s="10">
        <v>0.435</v>
      </c>
      <c r="C93" s="13">
        <f t="shared" si="18"/>
        <v>525.03300000000002</v>
      </c>
      <c r="D93" s="13">
        <f t="shared" si="19"/>
        <v>522.98199999999997</v>
      </c>
      <c r="E93" s="13">
        <f t="shared" si="20"/>
        <v>25.9724</v>
      </c>
      <c r="F93" s="13">
        <v>0.64930900000000003</v>
      </c>
      <c r="G93" s="3">
        <f t="shared" si="21"/>
        <v>1774.4998468285282</v>
      </c>
      <c r="H93" s="3">
        <f t="shared" si="22"/>
        <v>1767.567903149092</v>
      </c>
      <c r="I93" s="3">
        <f t="shared" si="23"/>
        <v>41.201608049741814</v>
      </c>
      <c r="J93" s="16">
        <v>525033</v>
      </c>
      <c r="K93" s="17">
        <v>522982</v>
      </c>
      <c r="L93" s="18">
        <v>259724</v>
      </c>
      <c r="M93" s="11"/>
      <c r="N93" s="15">
        <f t="shared" si="24"/>
        <v>0.29587661049301545</v>
      </c>
      <c r="O93" s="15">
        <f t="shared" si="25"/>
        <v>0.63037345456624128</v>
      </c>
    </row>
    <row r="94" spans="1:15" x14ac:dyDescent="0.2">
      <c r="A94" s="12" t="s">
        <v>14</v>
      </c>
      <c r="B94" s="10">
        <v>0.436</v>
      </c>
      <c r="C94" s="13">
        <f t="shared" si="18"/>
        <v>552.20699999999999</v>
      </c>
      <c r="D94" s="13">
        <f>K94</f>
        <v>552.76</v>
      </c>
      <c r="E94" s="13">
        <f t="shared" si="20"/>
        <v>27.482399999999998</v>
      </c>
      <c r="F94" s="13">
        <v>0.68706</v>
      </c>
      <c r="G94" s="3">
        <f t="shared" si="21"/>
        <v>2325.2478765258497</v>
      </c>
      <c r="H94" s="3">
        <f t="shared" si="22"/>
        <v>2327.5764635878008</v>
      </c>
      <c r="I94" s="3">
        <f t="shared" si="23"/>
        <v>48.074699610847425</v>
      </c>
      <c r="J94" s="16">
        <v>552207</v>
      </c>
      <c r="K94" s="19">
        <v>552.76</v>
      </c>
      <c r="L94" s="18">
        <v>274824</v>
      </c>
      <c r="M94" s="10"/>
      <c r="N94" s="15">
        <f t="shared" si="24"/>
        <v>0.23748306818155313</v>
      </c>
      <c r="O94" s="15">
        <f t="shared" si="25"/>
        <v>0.57166035820219574</v>
      </c>
    </row>
    <row r="95" spans="1:15" x14ac:dyDescent="0.2">
      <c r="A95" s="12" t="s">
        <v>14</v>
      </c>
      <c r="B95" s="10">
        <v>0.437</v>
      </c>
      <c r="C95" s="13">
        <f t="shared" si="18"/>
        <v>582.24099999999999</v>
      </c>
      <c r="D95" s="13">
        <f t="shared" si="19"/>
        <v>581.53800000000001</v>
      </c>
      <c r="E95" s="13">
        <f t="shared" si="20"/>
        <v>29.1922</v>
      </c>
      <c r="F95" s="13">
        <v>0.72980599999999995</v>
      </c>
      <c r="G95" s="3">
        <f t="shared" si="21"/>
        <v>3257.0818595905844</v>
      </c>
      <c r="H95" s="3">
        <f t="shared" si="22"/>
        <v>3253.1492465535562</v>
      </c>
      <c r="I95" s="3">
        <f t="shared" si="23"/>
        <v>58.381875453168902</v>
      </c>
      <c r="J95" s="16">
        <v>582241</v>
      </c>
      <c r="K95" s="17">
        <v>581538</v>
      </c>
      <c r="L95" s="18">
        <v>291922</v>
      </c>
      <c r="M95" s="11"/>
      <c r="N95" s="15">
        <f t="shared" si="24"/>
        <v>0.17876154947889084</v>
      </c>
      <c r="O95" s="15">
        <f t="shared" si="25"/>
        <v>0.50002162098092517</v>
      </c>
    </row>
    <row r="96" spans="1:15" x14ac:dyDescent="0.2">
      <c r="A96" s="12" t="s">
        <v>14</v>
      </c>
      <c r="B96" s="10">
        <v>0.438</v>
      </c>
      <c r="C96" s="13">
        <f t="shared" si="18"/>
        <v>613.16600000000005</v>
      </c>
      <c r="D96" s="13">
        <f t="shared" si="19"/>
        <v>614.09900000000005</v>
      </c>
      <c r="E96" s="13">
        <f t="shared" si="20"/>
        <v>31.058800000000002</v>
      </c>
      <c r="F96" s="13">
        <v>0.77646999999999999</v>
      </c>
      <c r="G96" s="3">
        <f t="shared" si="21"/>
        <v>4931.5964940179738</v>
      </c>
      <c r="H96" s="3">
        <f t="shared" si="22"/>
        <v>4939.1004644418372</v>
      </c>
      <c r="I96" s="3">
        <f t="shared" si="23"/>
        <v>74.667320964812674</v>
      </c>
      <c r="J96" s="16">
        <v>613166</v>
      </c>
      <c r="K96" s="17">
        <v>614099</v>
      </c>
      <c r="L96" s="18">
        <v>310588</v>
      </c>
      <c r="M96" s="11"/>
      <c r="N96" s="15">
        <f t="shared" si="24"/>
        <v>0.12433417874795116</v>
      </c>
      <c r="O96" s="15">
        <f t="shared" si="25"/>
        <v>0.41596242638244124</v>
      </c>
    </row>
    <row r="97" spans="1:15" x14ac:dyDescent="0.2">
      <c r="A97" s="12" t="s">
        <v>14</v>
      </c>
      <c r="B97" s="10">
        <v>0.439</v>
      </c>
      <c r="C97" s="13">
        <f>J97</f>
        <v>644.55999999999995</v>
      </c>
      <c r="D97" s="13">
        <f t="shared" si="19"/>
        <v>644.13900000000001</v>
      </c>
      <c r="E97" s="13">
        <f t="shared" si="20"/>
        <v>33.165399999999998</v>
      </c>
      <c r="F97" s="13">
        <v>0.82913499999999996</v>
      </c>
      <c r="G97" s="3">
        <f t="shared" si="21"/>
        <v>8534.9499739894363</v>
      </c>
      <c r="H97" s="3">
        <f t="shared" si="22"/>
        <v>8529.3752967847558</v>
      </c>
      <c r="I97" s="3">
        <f t="shared" si="23"/>
        <v>105.48889512680124</v>
      </c>
      <c r="J97" s="21">
        <v>644.55999999999995</v>
      </c>
      <c r="K97" s="17">
        <v>644139</v>
      </c>
      <c r="L97" s="18">
        <v>331654</v>
      </c>
      <c r="M97" s="11"/>
      <c r="N97" s="15">
        <f t="shared" si="24"/>
        <v>7.5520067717364414E-2</v>
      </c>
      <c r="O97" s="15">
        <f t="shared" si="25"/>
        <v>0.31439707430942432</v>
      </c>
    </row>
    <row r="98" spans="1:15" x14ac:dyDescent="0.2">
      <c r="A98" s="12" t="s">
        <v>15</v>
      </c>
      <c r="B98" s="10">
        <v>0.42399999999999999</v>
      </c>
      <c r="C98" s="13">
        <f t="shared" si="18"/>
        <v>271.62599999999998</v>
      </c>
      <c r="D98" s="13">
        <f t="shared" si="19"/>
        <v>272.34100000000001</v>
      </c>
      <c r="E98" s="13">
        <f t="shared" si="20"/>
        <v>14.495900000000001</v>
      </c>
      <c r="F98" s="13">
        <v>0.28991800000000001</v>
      </c>
      <c r="G98" s="3">
        <f t="shared" si="21"/>
        <v>296.39176971751095</v>
      </c>
      <c r="H98" s="3">
        <f t="shared" si="22"/>
        <v>297.17196055103955</v>
      </c>
      <c r="I98" s="3">
        <f t="shared" si="23"/>
        <v>15.003470131868653</v>
      </c>
      <c r="J98" s="16">
        <v>271626</v>
      </c>
      <c r="K98" s="17">
        <v>272341</v>
      </c>
      <c r="L98" s="18">
        <v>144959</v>
      </c>
      <c r="M98" s="11"/>
      <c r="N98" s="15">
        <f t="shared" si="24"/>
        <v>0.91644245135040325</v>
      </c>
      <c r="O98" s="15">
        <f t="shared" si="25"/>
        <v>0.96616981755503817</v>
      </c>
    </row>
    <row r="99" spans="1:15" x14ac:dyDescent="0.2">
      <c r="A99" s="12" t="s">
        <v>15</v>
      </c>
      <c r="B99" s="10">
        <v>0.42499999999999999</v>
      </c>
      <c r="C99" s="13">
        <f t="shared" si="18"/>
        <v>295.33600000000001</v>
      </c>
      <c r="D99" s="13">
        <f t="shared" si="19"/>
        <v>294.93099999999998</v>
      </c>
      <c r="E99" s="13">
        <f t="shared" si="20"/>
        <v>15.299899999999999</v>
      </c>
      <c r="F99" s="13">
        <v>0.30599799999999999</v>
      </c>
      <c r="G99" s="3">
        <f t="shared" si="21"/>
        <v>328.86677627191193</v>
      </c>
      <c r="H99" s="3">
        <f t="shared" si="22"/>
        <v>328.41579486635987</v>
      </c>
      <c r="I99" s="3">
        <f t="shared" si="23"/>
        <v>15.953002745151007</v>
      </c>
      <c r="J99" s="16">
        <v>295336</v>
      </c>
      <c r="K99" s="17">
        <v>294931</v>
      </c>
      <c r="L99" s="18">
        <v>152999</v>
      </c>
      <c r="M99" s="11"/>
      <c r="N99" s="15">
        <f t="shared" si="24"/>
        <v>0.89804146027755571</v>
      </c>
      <c r="O99" s="15">
        <f t="shared" si="25"/>
        <v>0.95906082663030179</v>
      </c>
    </row>
    <row r="100" spans="1:15" x14ac:dyDescent="0.2">
      <c r="A100" s="12" t="s">
        <v>15</v>
      </c>
      <c r="B100" s="10">
        <v>0.42599999999999999</v>
      </c>
      <c r="C100" s="13">
        <f t="shared" si="18"/>
        <v>322.12200000000001</v>
      </c>
      <c r="D100" s="13">
        <f t="shared" si="19"/>
        <v>320.48200000000003</v>
      </c>
      <c r="E100" s="13">
        <f t="shared" si="20"/>
        <v>16.1875</v>
      </c>
      <c r="F100" s="13">
        <v>0.32374900000000001</v>
      </c>
      <c r="G100" s="3">
        <f t="shared" si="21"/>
        <v>367.89007251268413</v>
      </c>
      <c r="H100" s="3">
        <f t="shared" si="22"/>
        <v>366.01705632962057</v>
      </c>
      <c r="I100" s="3">
        <f t="shared" si="23"/>
        <v>17.031823746849216</v>
      </c>
      <c r="J100" s="16">
        <v>322122</v>
      </c>
      <c r="K100" s="17">
        <v>320482</v>
      </c>
      <c r="L100" s="18">
        <v>161875</v>
      </c>
      <c r="M100" s="11"/>
      <c r="N100" s="15">
        <f t="shared" si="24"/>
        <v>0.87559307539861353</v>
      </c>
      <c r="O100" s="15">
        <f t="shared" si="25"/>
        <v>0.95042669772781019</v>
      </c>
    </row>
    <row r="101" spans="1:15" x14ac:dyDescent="0.2">
      <c r="A101" s="12" t="s">
        <v>15</v>
      </c>
      <c r="B101" s="10">
        <v>0.42699999999999999</v>
      </c>
      <c r="C101" s="13">
        <f t="shared" si="18"/>
        <v>356.73099999999999</v>
      </c>
      <c r="D101" s="13">
        <f t="shared" si="19"/>
        <v>353.61099999999999</v>
      </c>
      <c r="E101" s="13">
        <f t="shared" si="20"/>
        <v>17.302900000000001</v>
      </c>
      <c r="F101" s="13">
        <v>0.34605900000000001</v>
      </c>
      <c r="G101" s="3">
        <f t="shared" si="21"/>
        <v>422.46853742431045</v>
      </c>
      <c r="H101" s="3">
        <f t="shared" si="22"/>
        <v>418.7735912694659</v>
      </c>
      <c r="I101" s="3">
        <f t="shared" si="23"/>
        <v>18.438558690718814</v>
      </c>
      <c r="J101" s="16">
        <v>356731</v>
      </c>
      <c r="K101" s="17">
        <v>353611</v>
      </c>
      <c r="L101" s="18">
        <v>173029</v>
      </c>
      <c r="M101" s="11"/>
      <c r="N101" s="15">
        <f t="shared" si="24"/>
        <v>0.84439660802885708</v>
      </c>
      <c r="O101" s="15">
        <f t="shared" si="25"/>
        <v>0.93840848898398677</v>
      </c>
    </row>
    <row r="102" spans="1:15" x14ac:dyDescent="0.2">
      <c r="A102" s="12" t="s">
        <v>15</v>
      </c>
      <c r="B102" s="10">
        <v>0.42799999999999999</v>
      </c>
      <c r="C102" s="13">
        <f t="shared" si="18"/>
        <v>384.47500000000002</v>
      </c>
      <c r="D102" s="13">
        <f>K102</f>
        <v>384.84</v>
      </c>
      <c r="E102" s="13">
        <f>L102/1000</f>
        <v>18.170999999999999</v>
      </c>
      <c r="F102" s="13">
        <v>0.36342000000000002</v>
      </c>
      <c r="G102" s="3">
        <f t="shared" si="21"/>
        <v>470.01076054611144</v>
      </c>
      <c r="H102" s="3">
        <f t="shared" si="22"/>
        <v>470.45696362199232</v>
      </c>
      <c r="I102" s="3">
        <f t="shared" si="23"/>
        <v>19.577621382003667</v>
      </c>
      <c r="J102" s="16">
        <v>384475</v>
      </c>
      <c r="K102" s="19">
        <v>384.84</v>
      </c>
      <c r="L102" s="18">
        <v>18171</v>
      </c>
      <c r="M102" s="10"/>
      <c r="N102" s="15">
        <f t="shared" si="24"/>
        <v>0.81801318666252165</v>
      </c>
      <c r="O102" s="15">
        <f t="shared" si="25"/>
        <v>0.92815156884703698</v>
      </c>
    </row>
    <row r="103" spans="1:15" x14ac:dyDescent="0.2">
      <c r="A103" s="12" t="s">
        <v>15</v>
      </c>
      <c r="B103" s="10">
        <v>0.42899999999999999</v>
      </c>
      <c r="C103" s="13">
        <f t="shared" si="18"/>
        <v>420.23200000000003</v>
      </c>
      <c r="D103" s="13">
        <f>K103</f>
        <v>423.27</v>
      </c>
      <c r="E103" s="13">
        <f t="shared" si="20"/>
        <v>19.3752</v>
      </c>
      <c r="F103" s="13">
        <v>0.38750299999999999</v>
      </c>
      <c r="G103" s="3">
        <f t="shared" si="21"/>
        <v>539.64307248635032</v>
      </c>
      <c r="H103" s="3">
        <f t="shared" si="22"/>
        <v>543.5443357271638</v>
      </c>
      <c r="I103" s="3">
        <f t="shared" si="23"/>
        <v>21.231028847640896</v>
      </c>
      <c r="J103" s="16">
        <v>420232</v>
      </c>
      <c r="K103" s="19">
        <v>423.27</v>
      </c>
      <c r="L103" s="18">
        <v>193752</v>
      </c>
      <c r="M103" s="10"/>
      <c r="N103" s="15">
        <f t="shared" si="24"/>
        <v>0.77872212472555979</v>
      </c>
      <c r="O103" s="15">
        <f t="shared" si="25"/>
        <v>0.91258884056167122</v>
      </c>
    </row>
    <row r="104" spans="1:15" x14ac:dyDescent="0.2">
      <c r="A104" s="12" t="s">
        <v>15</v>
      </c>
      <c r="B104" s="10">
        <v>0.43</v>
      </c>
      <c r="C104" s="13">
        <f t="shared" si="18"/>
        <v>462.149</v>
      </c>
      <c r="D104" s="13">
        <f t="shared" si="19"/>
        <v>461.51600000000002</v>
      </c>
      <c r="E104" s="13">
        <f t="shared" si="20"/>
        <v>20.850300000000001</v>
      </c>
      <c r="F104" s="13">
        <v>0.41700500000000001</v>
      </c>
      <c r="G104" s="3">
        <f t="shared" si="21"/>
        <v>635.65791992702339</v>
      </c>
      <c r="H104" s="3">
        <f t="shared" si="22"/>
        <v>634.78726681879687</v>
      </c>
      <c r="I104" s="3">
        <f t="shared" si="23"/>
        <v>23.391876221442207</v>
      </c>
      <c r="J104" s="16">
        <v>462149</v>
      </c>
      <c r="K104" s="17">
        <v>461516</v>
      </c>
      <c r="L104" s="18">
        <v>208503</v>
      </c>
      <c r="M104" s="11"/>
      <c r="N104" s="15">
        <f t="shared" si="24"/>
        <v>0.72704041830086363</v>
      </c>
      <c r="O104" s="15">
        <f t="shared" si="25"/>
        <v>0.89134791081390619</v>
      </c>
    </row>
    <row r="105" spans="1:15" x14ac:dyDescent="0.2">
      <c r="A105" s="12" t="s">
        <v>15</v>
      </c>
      <c r="B105" s="10">
        <v>0.43099999999999999</v>
      </c>
      <c r="C105" s="13">
        <f t="shared" si="18"/>
        <v>503.68400000000003</v>
      </c>
      <c r="D105" s="13">
        <f t="shared" si="19"/>
        <v>505.28500000000003</v>
      </c>
      <c r="E105" s="13">
        <f>L105/1000</f>
        <v>22.186</v>
      </c>
      <c r="F105" s="13">
        <v>0.44372099999999998</v>
      </c>
      <c r="G105" s="3">
        <f t="shared" si="21"/>
        <v>743.2420428976618</v>
      </c>
      <c r="H105" s="3">
        <f t="shared" si="22"/>
        <v>745.60449735458155</v>
      </c>
      <c r="I105" s="3">
        <f t="shared" si="23"/>
        <v>25.50222013897811</v>
      </c>
      <c r="J105" s="16">
        <v>503684</v>
      </c>
      <c r="K105" s="17">
        <v>505285</v>
      </c>
      <c r="L105" s="18">
        <v>22186</v>
      </c>
      <c r="M105" s="11"/>
      <c r="N105" s="15">
        <f t="shared" si="24"/>
        <v>0.67768502174109801</v>
      </c>
      <c r="O105" s="15">
        <f t="shared" si="25"/>
        <v>0.86996347294839904</v>
      </c>
    </row>
    <row r="106" spans="1:15" x14ac:dyDescent="0.2">
      <c r="A106" s="12" t="s">
        <v>15</v>
      </c>
      <c r="B106" s="10">
        <v>0.432</v>
      </c>
      <c r="C106" s="13">
        <f t="shared" si="18"/>
        <v>554.45100000000002</v>
      </c>
      <c r="D106" s="13">
        <f t="shared" si="19"/>
        <v>553.12699999999995</v>
      </c>
      <c r="E106" s="13">
        <f>L106/1000</f>
        <v>23.834</v>
      </c>
      <c r="F106" s="13">
        <v>0.47668100000000002</v>
      </c>
      <c r="G106" s="3">
        <f t="shared" si="21"/>
        <v>902.04297234188243</v>
      </c>
      <c r="H106" s="3">
        <f t="shared" si="22"/>
        <v>899.88894088485438</v>
      </c>
      <c r="I106" s="3">
        <f t="shared" si="23"/>
        <v>28.352146076418286</v>
      </c>
      <c r="J106" s="16">
        <v>554451</v>
      </c>
      <c r="K106" s="17">
        <v>553127</v>
      </c>
      <c r="L106" s="18">
        <v>23834</v>
      </c>
      <c r="M106" s="11"/>
      <c r="N106" s="15">
        <f t="shared" si="24"/>
        <v>0.61466140416851234</v>
      </c>
      <c r="O106" s="15">
        <f t="shared" si="25"/>
        <v>0.84064183133649184</v>
      </c>
    </row>
    <row r="107" spans="1:15" x14ac:dyDescent="0.2">
      <c r="A107" s="12" t="s">
        <v>15</v>
      </c>
      <c r="B107" s="10">
        <v>0.433</v>
      </c>
      <c r="C107" s="13">
        <f t="shared" si="18"/>
        <v>598.09500000000003</v>
      </c>
      <c r="D107" s="13">
        <f t="shared" si="19"/>
        <v>597.93600000000004</v>
      </c>
      <c r="E107" s="13">
        <f t="shared" si="20"/>
        <v>25.4377</v>
      </c>
      <c r="F107" s="13">
        <v>0.50875300000000001</v>
      </c>
      <c r="G107" s="3">
        <f t="shared" si="21"/>
        <v>1082.8066114874275</v>
      </c>
      <c r="H107" s="3">
        <f t="shared" si="22"/>
        <v>1082.518753787185</v>
      </c>
      <c r="I107" s="3">
        <f t="shared" si="23"/>
        <v>31.448411749814539</v>
      </c>
      <c r="J107" s="16">
        <v>598095</v>
      </c>
      <c r="K107" s="17">
        <v>597936</v>
      </c>
      <c r="L107" s="18">
        <v>254377</v>
      </c>
      <c r="M107" s="11"/>
      <c r="N107" s="15">
        <f t="shared" si="24"/>
        <v>0.55235625055743809</v>
      </c>
      <c r="O107" s="15">
        <f t="shared" si="25"/>
        <v>0.80887073733222836</v>
      </c>
    </row>
    <row r="108" spans="1:15" x14ac:dyDescent="0.2">
      <c r="A108" s="12" t="s">
        <v>15</v>
      </c>
      <c r="B108" s="10">
        <v>0.434</v>
      </c>
      <c r="C108" s="13">
        <f>J108</f>
        <v>652.55999999999995</v>
      </c>
      <c r="D108" s="13">
        <f t="shared" si="19"/>
        <v>650.971</v>
      </c>
      <c r="E108" s="13">
        <f t="shared" si="20"/>
        <v>27.486799999999999</v>
      </c>
      <c r="F108" s="13">
        <v>0.549736</v>
      </c>
      <c r="G108" s="3">
        <f t="shared" si="21"/>
        <v>1378.7665747171075</v>
      </c>
      <c r="H108" s="3">
        <f t="shared" si="22"/>
        <v>1375.4092434568013</v>
      </c>
      <c r="I108" s="3">
        <f t="shared" si="23"/>
        <v>36.002450996303033</v>
      </c>
      <c r="J108" s="21">
        <v>652.55999999999995</v>
      </c>
      <c r="K108" s="17">
        <v>650971</v>
      </c>
      <c r="L108" s="18">
        <v>274868</v>
      </c>
      <c r="M108" s="11"/>
      <c r="N108" s="15">
        <f t="shared" si="24"/>
        <v>0.47329258771296434</v>
      </c>
      <c r="O108" s="15">
        <f t="shared" si="25"/>
        <v>0.76347024270160169</v>
      </c>
    </row>
    <row r="109" spans="1:15" x14ac:dyDescent="0.2">
      <c r="A109" s="12" t="s">
        <v>15</v>
      </c>
      <c r="B109" s="10">
        <v>0.435</v>
      </c>
      <c r="C109" s="13">
        <f t="shared" si="18"/>
        <v>705.54200000000003</v>
      </c>
      <c r="D109" s="13">
        <f t="shared" si="19"/>
        <v>702.97900000000004</v>
      </c>
      <c r="E109" s="13">
        <f>L109/1000</f>
        <v>29.675000000000001</v>
      </c>
      <c r="F109" s="13">
        <v>0.59350000000000003</v>
      </c>
      <c r="G109" s="3">
        <f t="shared" si="21"/>
        <v>1800.4646883988657</v>
      </c>
      <c r="H109" s="3">
        <f t="shared" si="22"/>
        <v>1793.9241975473412</v>
      </c>
      <c r="I109" s="3">
        <f t="shared" si="23"/>
        <v>41.858419772505222</v>
      </c>
      <c r="J109" s="16">
        <v>705542</v>
      </c>
      <c r="K109" s="17">
        <v>702979</v>
      </c>
      <c r="L109" s="18">
        <v>29675</v>
      </c>
      <c r="M109" s="11"/>
      <c r="N109" s="15">
        <f t="shared" si="24"/>
        <v>0.39186661340602635</v>
      </c>
      <c r="O109" s="15">
        <f t="shared" si="25"/>
        <v>0.70893741716193681</v>
      </c>
    </row>
    <row r="110" spans="1:15" x14ac:dyDescent="0.2">
      <c r="A110" s="12" t="s">
        <v>15</v>
      </c>
      <c r="B110" s="10">
        <v>0.436</v>
      </c>
      <c r="C110" s="13">
        <f t="shared" si="18"/>
        <v>761.63199999999995</v>
      </c>
      <c r="D110" s="13">
        <f>K110</f>
        <v>763.62</v>
      </c>
      <c r="E110" s="13">
        <f t="shared" si="20"/>
        <v>31.726099999999999</v>
      </c>
      <c r="F110" s="13">
        <v>0.63452200000000003</v>
      </c>
      <c r="G110" s="3">
        <f t="shared" si="21"/>
        <v>2378.070179892808</v>
      </c>
      <c r="H110" s="3">
        <f t="shared" si="22"/>
        <v>2384.2773816879362</v>
      </c>
      <c r="I110" s="3">
        <f t="shared" si="23"/>
        <v>48.647661861766515</v>
      </c>
      <c r="J110" s="16">
        <v>761632</v>
      </c>
      <c r="K110" s="19">
        <v>763.62</v>
      </c>
      <c r="L110" s="18">
        <v>317261</v>
      </c>
      <c r="M110" s="10"/>
      <c r="N110" s="15">
        <f t="shared" si="24"/>
        <v>0.32027313846319316</v>
      </c>
      <c r="O110" s="15">
        <f t="shared" si="25"/>
        <v>0.6521608395106524</v>
      </c>
    </row>
    <row r="111" spans="1:15" x14ac:dyDescent="0.2">
      <c r="A111" s="12" t="s">
        <v>15</v>
      </c>
      <c r="B111" s="10">
        <v>0.437</v>
      </c>
      <c r="C111" s="13">
        <f t="shared" si="18"/>
        <v>813.971</v>
      </c>
      <c r="D111" s="13">
        <f t="shared" si="19"/>
        <v>816.721</v>
      </c>
      <c r="E111" s="13">
        <f t="shared" si="20"/>
        <v>34.285699999999999</v>
      </c>
      <c r="F111" s="13">
        <v>0.68571400000000005</v>
      </c>
      <c r="G111" s="3">
        <f t="shared" si="21"/>
        <v>3399.1451270726093</v>
      </c>
      <c r="H111" s="3">
        <f t="shared" si="22"/>
        <v>3410.6291346102853</v>
      </c>
      <c r="I111" s="3">
        <f t="shared" si="23"/>
        <v>59.749020280271921</v>
      </c>
      <c r="J111" s="16">
        <v>813971</v>
      </c>
      <c r="K111" s="17">
        <v>816721</v>
      </c>
      <c r="L111" s="18">
        <v>342857</v>
      </c>
      <c r="M111" s="11"/>
      <c r="N111" s="15">
        <f t="shared" si="24"/>
        <v>0.23946344435755323</v>
      </c>
      <c r="O111" s="15">
        <f t="shared" si="25"/>
        <v>0.57382865592058141</v>
      </c>
    </row>
    <row r="112" spans="1:15" x14ac:dyDescent="0.2">
      <c r="A112" s="12" t="s">
        <v>15</v>
      </c>
      <c r="B112" s="10">
        <v>0.438</v>
      </c>
      <c r="C112" s="13">
        <f t="shared" si="18"/>
        <v>880.04899999999998</v>
      </c>
      <c r="D112" s="13">
        <f t="shared" si="19"/>
        <v>881.39700000000005</v>
      </c>
      <c r="E112" s="13">
        <f t="shared" si="20"/>
        <v>37.308300000000003</v>
      </c>
      <c r="F112" s="13">
        <v>0.746166</v>
      </c>
      <c r="G112" s="3">
        <f t="shared" si="21"/>
        <v>5552.2655357053909</v>
      </c>
      <c r="H112" s="3">
        <f t="shared" si="22"/>
        <v>5560.7701234523583</v>
      </c>
      <c r="I112" s="3">
        <f t="shared" si="23"/>
        <v>79.173397716803208</v>
      </c>
      <c r="J112" s="16">
        <v>880049</v>
      </c>
      <c r="K112" s="17">
        <v>881397</v>
      </c>
      <c r="L112" s="18">
        <v>373083</v>
      </c>
      <c r="M112" s="11"/>
      <c r="N112" s="15">
        <f t="shared" si="24"/>
        <v>0.15850268585689925</v>
      </c>
      <c r="O112" s="15">
        <f t="shared" si="25"/>
        <v>0.4712226717040584</v>
      </c>
    </row>
    <row r="113" spans="1:15" x14ac:dyDescent="0.2">
      <c r="A113" s="12" t="s">
        <v>15</v>
      </c>
      <c r="B113" s="10">
        <v>0.439</v>
      </c>
      <c r="C113" s="13">
        <f t="shared" si="18"/>
        <v>930.13599999999997</v>
      </c>
      <c r="D113" s="13">
        <f t="shared" si="19"/>
        <v>935.45899999999995</v>
      </c>
      <c r="E113" s="13">
        <f t="shared" si="20"/>
        <v>40.128300000000003</v>
      </c>
      <c r="F113" s="13">
        <v>0.802566</v>
      </c>
      <c r="G113" s="3">
        <f t="shared" si="21"/>
        <v>9446.7643937395442</v>
      </c>
      <c r="H113" s="3">
        <f t="shared" si="22"/>
        <v>9500.8265167708814</v>
      </c>
      <c r="I113" s="3">
        <f t="shared" si="23"/>
        <v>109.497432813719</v>
      </c>
      <c r="J113" s="16">
        <v>930136</v>
      </c>
      <c r="K113" s="17">
        <v>935459</v>
      </c>
      <c r="L113" s="18">
        <v>401283</v>
      </c>
      <c r="M113" s="11"/>
      <c r="N113" s="15">
        <f t="shared" si="24"/>
        <v>9.846080215744657E-2</v>
      </c>
      <c r="O113" s="15">
        <f t="shared" si="25"/>
        <v>0.3664770850679917</v>
      </c>
    </row>
    <row r="114" spans="1:15" x14ac:dyDescent="0.2">
      <c r="A114" s="12" t="s">
        <v>16</v>
      </c>
      <c r="B114" s="10">
        <v>0.42399999999999999</v>
      </c>
      <c r="C114" s="13">
        <f t="shared" si="18"/>
        <v>282.78800000000001</v>
      </c>
      <c r="D114" s="13">
        <f t="shared" si="19"/>
        <v>284.637</v>
      </c>
      <c r="E114" s="13">
        <f t="shared" si="20"/>
        <v>14.6136</v>
      </c>
      <c r="F114" s="13">
        <v>0.24356</v>
      </c>
      <c r="G114" s="3">
        <f t="shared" si="21"/>
        <v>294.98108207781593</v>
      </c>
      <c r="H114" s="3">
        <f t="shared" si="22"/>
        <v>296.90980614235144</v>
      </c>
      <c r="I114" s="3">
        <f t="shared" si="23"/>
        <v>14.869404955450792</v>
      </c>
      <c r="J114" s="16">
        <v>282788</v>
      </c>
      <c r="K114" s="17">
        <v>284637</v>
      </c>
      <c r="L114" s="18">
        <v>146136</v>
      </c>
      <c r="M114" s="11"/>
      <c r="N114" s="15">
        <f t="shared" si="24"/>
        <v>0.95866486761819059</v>
      </c>
      <c r="O114" s="15">
        <f t="shared" si="25"/>
        <v>0.98279655734596028</v>
      </c>
    </row>
    <row r="115" spans="1:15" x14ac:dyDescent="0.2">
      <c r="A115" s="12" t="s">
        <v>16</v>
      </c>
      <c r="B115" s="10">
        <v>0.42499999999999999</v>
      </c>
      <c r="C115" s="13">
        <f t="shared" si="18"/>
        <v>311.80799999999999</v>
      </c>
      <c r="D115" s="13">
        <f t="shared" si="19"/>
        <v>312.91500000000002</v>
      </c>
      <c r="E115" s="13">
        <f t="shared" si="20"/>
        <v>15.5633</v>
      </c>
      <c r="F115" s="13">
        <v>0.25938800000000001</v>
      </c>
      <c r="G115" s="3">
        <f t="shared" si="21"/>
        <v>329.57760041076244</v>
      </c>
      <c r="H115" s="3">
        <f t="shared" si="22"/>
        <v>330.74768714251633</v>
      </c>
      <c r="I115" s="3">
        <f t="shared" si="23"/>
        <v>15.917050629896295</v>
      </c>
      <c r="J115" s="16">
        <v>311808</v>
      </c>
      <c r="K115" s="17">
        <v>312915</v>
      </c>
      <c r="L115" s="18">
        <v>155633</v>
      </c>
      <c r="M115" s="11"/>
      <c r="N115" s="15">
        <f t="shared" si="24"/>
        <v>0.94608371324806162</v>
      </c>
      <c r="O115" s="15">
        <f t="shared" si="25"/>
        <v>0.97777536566781653</v>
      </c>
    </row>
    <row r="116" spans="1:15" x14ac:dyDescent="0.2">
      <c r="A116" s="12" t="s">
        <v>16</v>
      </c>
      <c r="B116" s="10">
        <v>0.42599999999999999</v>
      </c>
      <c r="C116" s="13">
        <f t="shared" si="18"/>
        <v>342.33300000000003</v>
      </c>
      <c r="D116" s="13">
        <f t="shared" si="19"/>
        <v>344.363</v>
      </c>
      <c r="E116" s="13">
        <f t="shared" si="20"/>
        <v>16.470099999999999</v>
      </c>
      <c r="F116" s="13">
        <v>0.27450200000000002</v>
      </c>
      <c r="G116" s="3">
        <f t="shared" si="21"/>
        <v>367.19595313255536</v>
      </c>
      <c r="H116" s="3">
        <f t="shared" si="22"/>
        <v>369.37338792516687</v>
      </c>
      <c r="I116" s="3">
        <f t="shared" si="23"/>
        <v>16.938573665805887</v>
      </c>
      <c r="J116" s="16">
        <v>342333</v>
      </c>
      <c r="K116" s="17">
        <v>344363</v>
      </c>
      <c r="L116" s="18">
        <v>164701</v>
      </c>
      <c r="M116" s="11"/>
      <c r="N116" s="15">
        <f t="shared" si="24"/>
        <v>0.93228968641824883</v>
      </c>
      <c r="O116" s="15">
        <f t="shared" si="25"/>
        <v>0.9723427913678705</v>
      </c>
    </row>
    <row r="117" spans="1:15" x14ac:dyDescent="0.2">
      <c r="A117" s="12" t="s">
        <v>16</v>
      </c>
      <c r="B117" s="10">
        <v>0.42699999999999999</v>
      </c>
      <c r="C117" s="13">
        <f t="shared" si="18"/>
        <v>383.03699999999998</v>
      </c>
      <c r="D117" s="13">
        <f t="shared" si="19"/>
        <v>383.49299999999999</v>
      </c>
      <c r="E117" s="13">
        <f t="shared" si="20"/>
        <v>17.750399999999999</v>
      </c>
      <c r="F117" s="13">
        <v>0.29583999999999999</v>
      </c>
      <c r="G117" s="3">
        <f t="shared" si="21"/>
        <v>420.97304273459667</v>
      </c>
      <c r="H117" s="3">
        <f t="shared" si="22"/>
        <v>421.4742050439479</v>
      </c>
      <c r="I117" s="3">
        <f t="shared" si="23"/>
        <v>18.420331975618573</v>
      </c>
      <c r="J117" s="16">
        <v>383037</v>
      </c>
      <c r="K117" s="17">
        <v>383493</v>
      </c>
      <c r="L117" s="18">
        <v>177504</v>
      </c>
      <c r="M117" s="11"/>
      <c r="N117" s="15">
        <f t="shared" si="24"/>
        <v>0.90988486462656104</v>
      </c>
      <c r="O117" s="15">
        <f t="shared" si="25"/>
        <v>0.96363084137108346</v>
      </c>
    </row>
    <row r="118" spans="1:15" x14ac:dyDescent="0.2">
      <c r="A118" s="12" t="s">
        <v>16</v>
      </c>
      <c r="B118" s="10">
        <v>0.42799999999999999</v>
      </c>
      <c r="C118" s="13">
        <f t="shared" si="18"/>
        <v>424.15300000000002</v>
      </c>
      <c r="D118" s="13">
        <f t="shared" si="19"/>
        <v>424.77300000000002</v>
      </c>
      <c r="E118" s="13">
        <f t="shared" si="20"/>
        <v>18.7941</v>
      </c>
      <c r="F118" s="13">
        <v>0.31323499999999999</v>
      </c>
      <c r="G118" s="3">
        <f t="shared" si="21"/>
        <v>477.02995007887773</v>
      </c>
      <c r="H118" s="3">
        <f t="shared" si="22"/>
        <v>477.72724225657987</v>
      </c>
      <c r="I118" s="3">
        <f t="shared" si="23"/>
        <v>19.666504956268625</v>
      </c>
      <c r="J118" s="16">
        <v>424153</v>
      </c>
      <c r="K118" s="17">
        <v>424773</v>
      </c>
      <c r="L118" s="18">
        <v>187941</v>
      </c>
      <c r="M118" s="11"/>
      <c r="N118" s="15">
        <f t="shared" si="24"/>
        <v>0.88915381503795643</v>
      </c>
      <c r="O118" s="15">
        <f t="shared" si="25"/>
        <v>0.95564006120006861</v>
      </c>
    </row>
    <row r="119" spans="1:15" x14ac:dyDescent="0.2">
      <c r="A119" s="12" t="s">
        <v>16</v>
      </c>
      <c r="B119" s="10">
        <v>0.42899999999999999</v>
      </c>
      <c r="C119" s="13">
        <f t="shared" si="18"/>
        <v>474.75799999999998</v>
      </c>
      <c r="D119" s="13">
        <f t="shared" si="19"/>
        <v>472.08300000000003</v>
      </c>
      <c r="E119" s="13">
        <f t="shared" si="20"/>
        <v>20.2498</v>
      </c>
      <c r="F119" s="13">
        <v>0.33749699999999999</v>
      </c>
      <c r="G119" s="3">
        <f t="shared" si="21"/>
        <v>554.14152999527118</v>
      </c>
      <c r="H119" s="3">
        <f t="shared" si="22"/>
        <v>551.01924750032151</v>
      </c>
      <c r="I119" s="3">
        <f t="shared" si="23"/>
        <v>21.469830380352402</v>
      </c>
      <c r="J119" s="16">
        <v>474758</v>
      </c>
      <c r="K119" s="17">
        <v>472083</v>
      </c>
      <c r="L119" s="18">
        <v>202498</v>
      </c>
      <c r="M119" s="11"/>
      <c r="N119" s="15">
        <f t="shared" si="24"/>
        <v>0.85674502685992759</v>
      </c>
      <c r="O119" s="15">
        <f t="shared" si="25"/>
        <v>0.94317466143240314</v>
      </c>
    </row>
    <row r="120" spans="1:15" x14ac:dyDescent="0.2">
      <c r="A120" s="12" t="s">
        <v>16</v>
      </c>
      <c r="B120" s="10">
        <v>0.43</v>
      </c>
      <c r="C120" s="13">
        <f t="shared" si="18"/>
        <v>522.42100000000005</v>
      </c>
      <c r="D120" s="13">
        <f t="shared" si="19"/>
        <v>524.851</v>
      </c>
      <c r="E120" s="13">
        <f t="shared" si="20"/>
        <v>21.716699999999999</v>
      </c>
      <c r="F120" s="13">
        <v>0.36194500000000002</v>
      </c>
      <c r="G120" s="3">
        <f t="shared" si="21"/>
        <v>636.84905241717672</v>
      </c>
      <c r="H120" s="3">
        <f t="shared" si="22"/>
        <v>639.81130546093584</v>
      </c>
      <c r="I120" s="3">
        <f t="shared" si="23"/>
        <v>23.375066168897842</v>
      </c>
      <c r="J120" s="16">
        <v>522421</v>
      </c>
      <c r="K120" s="17">
        <v>524851</v>
      </c>
      <c r="L120" s="18">
        <v>217167</v>
      </c>
      <c r="M120" s="11"/>
      <c r="N120" s="15">
        <f t="shared" si="24"/>
        <v>0.8203215471816091</v>
      </c>
      <c r="O120" s="15">
        <f t="shared" si="25"/>
        <v>0.92905405456757961</v>
      </c>
    </row>
    <row r="121" spans="1:15" x14ac:dyDescent="0.2">
      <c r="A121" s="12" t="s">
        <v>16</v>
      </c>
      <c r="B121" s="10">
        <v>0.43099999999999999</v>
      </c>
      <c r="C121" s="13">
        <f t="shared" si="18"/>
        <v>587.68299999999999</v>
      </c>
      <c r="D121" s="13">
        <f t="shared" si="19"/>
        <v>587.05700000000002</v>
      </c>
      <c r="E121" s="13">
        <f t="shared" si="20"/>
        <v>23.465299999999999</v>
      </c>
      <c r="F121" s="13">
        <v>0.39108900000000002</v>
      </c>
      <c r="G121" s="3">
        <f t="shared" si="21"/>
        <v>760.62491708953382</v>
      </c>
      <c r="H121" s="3">
        <f t="shared" si="22"/>
        <v>759.81469933932146</v>
      </c>
      <c r="I121" s="3">
        <f t="shared" si="23"/>
        <v>25.782175214593096</v>
      </c>
      <c r="J121" s="16">
        <v>587683</v>
      </c>
      <c r="K121" s="17">
        <v>587057</v>
      </c>
      <c r="L121" s="18">
        <v>234653</v>
      </c>
      <c r="M121" s="11"/>
      <c r="N121" s="15">
        <f t="shared" si="24"/>
        <v>0.77263180155696021</v>
      </c>
      <c r="O121" s="15">
        <f t="shared" si="25"/>
        <v>0.9101365499493731</v>
      </c>
    </row>
    <row r="122" spans="1:15" x14ac:dyDescent="0.2">
      <c r="A122" s="12" t="s">
        <v>16</v>
      </c>
      <c r="B122" s="10">
        <v>0.432</v>
      </c>
      <c r="C122" s="13">
        <f t="shared" si="18"/>
        <v>646.51499999999999</v>
      </c>
      <c r="D122" s="13">
        <f>K122</f>
        <v>647.20000000000005</v>
      </c>
      <c r="E122" s="13">
        <f t="shared" si="20"/>
        <v>25.198799999999999</v>
      </c>
      <c r="F122" s="13">
        <v>0.41998000000000002</v>
      </c>
      <c r="G122" s="3">
        <f t="shared" si="21"/>
        <v>895.88614220940372</v>
      </c>
      <c r="H122" s="3">
        <f t="shared" si="22"/>
        <v>896.83535762963913</v>
      </c>
      <c r="I122" s="3">
        <f t="shared" si="23"/>
        <v>28.342896462248863</v>
      </c>
      <c r="J122" s="16">
        <v>646515</v>
      </c>
      <c r="K122" s="19">
        <v>647.20000000000005</v>
      </c>
      <c r="L122" s="18">
        <v>251988</v>
      </c>
      <c r="M122" s="10"/>
      <c r="N122" s="15">
        <f t="shared" si="24"/>
        <v>0.72164862200634872</v>
      </c>
      <c r="O122" s="15">
        <f t="shared" si="25"/>
        <v>0.88906933113076059</v>
      </c>
    </row>
    <row r="123" spans="1:15" x14ac:dyDescent="0.2">
      <c r="A123" s="12" t="s">
        <v>16</v>
      </c>
      <c r="B123" s="10">
        <v>0.433</v>
      </c>
      <c r="C123" s="13">
        <f t="shared" si="18"/>
        <v>726.66300000000001</v>
      </c>
      <c r="D123" s="13">
        <f t="shared" si="19"/>
        <v>725.07299999999998</v>
      </c>
      <c r="E123" s="13">
        <f t="shared" si="20"/>
        <v>27.538900000000002</v>
      </c>
      <c r="F123" s="13">
        <v>0.45898099999999997</v>
      </c>
      <c r="G123" s="3">
        <f t="shared" si="21"/>
        <v>1120.1466772580582</v>
      </c>
      <c r="H123" s="3">
        <f t="shared" si="22"/>
        <v>1117.6957017483096</v>
      </c>
      <c r="I123" s="3">
        <f t="shared" si="23"/>
        <v>32.141596013385509</v>
      </c>
      <c r="J123" s="16">
        <v>726663</v>
      </c>
      <c r="K123" s="17">
        <v>725073</v>
      </c>
      <c r="L123" s="18">
        <v>275389</v>
      </c>
      <c r="M123" s="11"/>
      <c r="N123" s="15">
        <f t="shared" si="24"/>
        <v>0.64872129226750563</v>
      </c>
      <c r="O123" s="15">
        <f t="shared" si="25"/>
        <v>0.85679939442121378</v>
      </c>
    </row>
    <row r="124" spans="1:15" x14ac:dyDescent="0.2">
      <c r="A124" s="12" t="s">
        <v>16</v>
      </c>
      <c r="B124" s="10">
        <v>0.434</v>
      </c>
      <c r="C124" s="13">
        <f t="shared" si="18"/>
        <v>794.58399999999995</v>
      </c>
      <c r="D124" s="13">
        <f t="shared" si="19"/>
        <v>793.39700000000005</v>
      </c>
      <c r="E124" s="13">
        <f t="shared" si="20"/>
        <v>29.491399999999999</v>
      </c>
      <c r="F124" s="13">
        <v>0.49152400000000002</v>
      </c>
      <c r="G124" s="3">
        <f t="shared" si="21"/>
        <v>1356.2516745741025</v>
      </c>
      <c r="H124" s="3">
        <f t="shared" si="22"/>
        <v>1354.2256197608679</v>
      </c>
      <c r="I124" s="3">
        <f t="shared" si="23"/>
        <v>35.689090329072414</v>
      </c>
      <c r="J124" s="16">
        <v>794584</v>
      </c>
      <c r="K124" s="17">
        <v>793397</v>
      </c>
      <c r="L124" s="18">
        <v>294914</v>
      </c>
      <c r="M124" s="11"/>
      <c r="N124" s="15">
        <f t="shared" si="24"/>
        <v>0.58586766372068777</v>
      </c>
      <c r="O124" s="15">
        <f t="shared" si="25"/>
        <v>0.826342160253276</v>
      </c>
    </row>
    <row r="125" spans="1:15" x14ac:dyDescent="0.2">
      <c r="A125" s="12" t="s">
        <v>16</v>
      </c>
      <c r="B125" s="10">
        <v>0.435</v>
      </c>
      <c r="C125" s="13">
        <f t="shared" si="18"/>
        <v>882.33500000000004</v>
      </c>
      <c r="D125" s="13">
        <f t="shared" si="19"/>
        <v>881.64200000000005</v>
      </c>
      <c r="E125" s="13">
        <f t="shared" si="20"/>
        <v>32.354199999999999</v>
      </c>
      <c r="F125" s="13">
        <v>0.53923699999999997</v>
      </c>
      <c r="G125" s="3">
        <f t="shared" si="21"/>
        <v>1788.3681503756341</v>
      </c>
      <c r="H125" s="3">
        <f t="shared" si="22"/>
        <v>1786.9635374698667</v>
      </c>
      <c r="I125" s="3">
        <f t="shared" si="23"/>
        <v>41.713937323261163</v>
      </c>
      <c r="J125" s="16">
        <v>882335</v>
      </c>
      <c r="K125" s="17">
        <v>881642</v>
      </c>
      <c r="L125" s="18">
        <v>323542</v>
      </c>
      <c r="M125" s="11"/>
      <c r="N125" s="15">
        <f t="shared" si="24"/>
        <v>0.49337436467691054</v>
      </c>
      <c r="O125" s="15">
        <f t="shared" si="25"/>
        <v>0.77562086142269182</v>
      </c>
    </row>
    <row r="126" spans="1:15" x14ac:dyDescent="0.2">
      <c r="A126" s="12" t="s">
        <v>16</v>
      </c>
      <c r="B126" s="10">
        <v>0.436</v>
      </c>
      <c r="C126" s="13">
        <f t="shared" si="18"/>
        <v>973.58100000000002</v>
      </c>
      <c r="D126" s="13">
        <f t="shared" si="19"/>
        <v>978.27599999999995</v>
      </c>
      <c r="E126" s="13">
        <f t="shared" si="20"/>
        <v>35.664700000000003</v>
      </c>
      <c r="F126" s="13">
        <v>0.59441200000000005</v>
      </c>
      <c r="G126" s="3">
        <f t="shared" si="21"/>
        <v>2494.9610435344753</v>
      </c>
      <c r="H126" s="3">
        <f t="shared" si="22"/>
        <v>2506.9927513219054</v>
      </c>
      <c r="I126" s="3">
        <f t="shared" si="23"/>
        <v>50.392774156225244</v>
      </c>
      <c r="J126" s="16">
        <v>973581</v>
      </c>
      <c r="K126" s="17">
        <v>978276</v>
      </c>
      <c r="L126" s="18">
        <v>356647</v>
      </c>
      <c r="M126" s="11"/>
      <c r="N126" s="15">
        <f t="shared" si="24"/>
        <v>0.3902189184568513</v>
      </c>
      <c r="O126" s="15">
        <f t="shared" si="25"/>
        <v>0.707734404330153</v>
      </c>
    </row>
    <row r="127" spans="1:15" x14ac:dyDescent="0.2">
      <c r="A127" s="12" t="s">
        <v>16</v>
      </c>
      <c r="B127" s="10">
        <v>0.437</v>
      </c>
      <c r="C127" s="13">
        <f>J127</f>
        <v>1069.6199999999999</v>
      </c>
      <c r="D127" s="13">
        <f>K127</f>
        <v>1068.53</v>
      </c>
      <c r="E127" s="13">
        <f t="shared" si="20"/>
        <v>38.942799999999998</v>
      </c>
      <c r="F127" s="13">
        <v>0.64904700000000004</v>
      </c>
      <c r="G127" s="3">
        <f t="shared" si="21"/>
        <v>3609.9009886254544</v>
      </c>
      <c r="H127" s="3">
        <f t="shared" si="22"/>
        <v>3606.2223064041032</v>
      </c>
      <c r="I127" s="3">
        <f t="shared" si="23"/>
        <v>61.73895094299548</v>
      </c>
      <c r="J127" s="21">
        <v>1069.6199999999999</v>
      </c>
      <c r="K127" s="19">
        <v>1068.53</v>
      </c>
      <c r="L127" s="18">
        <v>389428</v>
      </c>
      <c r="M127" s="10"/>
      <c r="N127" s="15">
        <f t="shared" si="24"/>
        <v>0.29630175546927678</v>
      </c>
      <c r="O127" s="15">
        <f t="shared" si="25"/>
        <v>0.63076549577197194</v>
      </c>
    </row>
    <row r="128" spans="1:15" x14ac:dyDescent="0.2">
      <c r="A128" s="12" t="s">
        <v>16</v>
      </c>
      <c r="B128" s="10">
        <v>0.438</v>
      </c>
      <c r="C128" s="13">
        <f>J128</f>
        <v>1166.1600000000001</v>
      </c>
      <c r="D128" s="13">
        <f t="shared" ref="D128:D129" si="26">K128</f>
        <v>1164.8</v>
      </c>
      <c r="E128" s="13">
        <f t="shared" si="20"/>
        <v>42.854199999999999</v>
      </c>
      <c r="F128" s="13">
        <v>0.71423599999999998</v>
      </c>
      <c r="G128" s="3">
        <f t="shared" si="21"/>
        <v>5854.306202219268</v>
      </c>
      <c r="H128" s="3">
        <f t="shared" si="22"/>
        <v>5847.4787887982802</v>
      </c>
      <c r="I128" s="3">
        <f t="shared" si="23"/>
        <v>81.358871990992768</v>
      </c>
      <c r="J128" s="21">
        <v>1166.1600000000001</v>
      </c>
      <c r="K128" s="19">
        <v>1164.8</v>
      </c>
      <c r="L128" s="18">
        <v>428542</v>
      </c>
      <c r="M128" s="10"/>
      <c r="N128" s="15">
        <f t="shared" si="24"/>
        <v>0.19919696027480227</v>
      </c>
      <c r="O128" s="15">
        <f t="shared" si="25"/>
        <v>0.526730508318065</v>
      </c>
    </row>
    <row r="129" spans="1:15" x14ac:dyDescent="0.2">
      <c r="A129" s="12" t="s">
        <v>16</v>
      </c>
      <c r="B129" s="10">
        <v>0.439</v>
      </c>
      <c r="C129" s="13">
        <f>J129</f>
        <v>1259.52</v>
      </c>
      <c r="D129" s="13">
        <f t="shared" si="26"/>
        <v>1258.97</v>
      </c>
      <c r="E129" s="13">
        <f t="shared" si="20"/>
        <v>46.859699999999997</v>
      </c>
      <c r="F129" s="13">
        <v>0.78099499999999999</v>
      </c>
      <c r="G129" s="3">
        <f t="shared" si="21"/>
        <v>10530.127326106793</v>
      </c>
      <c r="H129" s="3">
        <f t="shared" si="22"/>
        <v>10525.52909024761</v>
      </c>
      <c r="I129" s="3">
        <f t="shared" si="23"/>
        <v>114.9918378351893</v>
      </c>
      <c r="J129" s="21">
        <v>1259.52</v>
      </c>
      <c r="K129" s="19">
        <v>1258.97</v>
      </c>
      <c r="L129" s="18">
        <v>468597</v>
      </c>
      <c r="M129" s="10"/>
      <c r="N129" s="15">
        <f t="shared" si="24"/>
        <v>0.11961108930538172</v>
      </c>
      <c r="O129" s="15">
        <f t="shared" si="25"/>
        <v>0.40750457495219017</v>
      </c>
    </row>
    <row r="130" spans="1:15" x14ac:dyDescent="0.2">
      <c r="A130" s="12" t="s">
        <v>17</v>
      </c>
      <c r="B130" s="10">
        <v>0.42399999999999999</v>
      </c>
      <c r="C130" s="13">
        <f>J130/1000</f>
        <v>290.51400000000001</v>
      </c>
      <c r="D130" s="13">
        <f t="shared" si="19"/>
        <v>290.54599999999999</v>
      </c>
      <c r="E130" s="13">
        <f t="shared" si="20"/>
        <v>14.815300000000001</v>
      </c>
      <c r="F130" s="13">
        <v>0.211647</v>
      </c>
      <c r="G130" s="3">
        <f t="shared" si="21"/>
        <v>296.95375987223338</v>
      </c>
      <c r="H130" s="3">
        <f t="shared" si="22"/>
        <v>296.98646920918753</v>
      </c>
      <c r="I130" s="3">
        <f t="shared" si="23"/>
        <v>14.952696677812108</v>
      </c>
      <c r="J130" s="16">
        <v>290514</v>
      </c>
      <c r="K130" s="17">
        <v>290546</v>
      </c>
      <c r="L130" s="18">
        <v>148153</v>
      </c>
      <c r="M130" s="11"/>
      <c r="N130" s="15">
        <f t="shared" si="24"/>
        <v>0.9783139305088977</v>
      </c>
      <c r="O130" s="15">
        <f t="shared" si="25"/>
        <v>0.99081124423422651</v>
      </c>
    </row>
    <row r="131" spans="1:15" x14ac:dyDescent="0.2">
      <c r="A131" s="12" t="s">
        <v>17</v>
      </c>
      <c r="B131" s="10">
        <v>0.42499999999999999</v>
      </c>
      <c r="C131" s="13">
        <f t="shared" ref="C131:C194" si="27">J131/1000</f>
        <v>324.01799999999997</v>
      </c>
      <c r="D131" s="13">
        <f t="shared" ref="D131:D194" si="28">K131/1000</f>
        <v>322.15499999999997</v>
      </c>
      <c r="E131" s="13">
        <f t="shared" ref="E131:E194" si="29">L131/10000</f>
        <v>15.784700000000001</v>
      </c>
      <c r="F131" s="13">
        <v>0.225495</v>
      </c>
      <c r="G131" s="3">
        <f t="shared" ref="G131:G194" si="30">C131/$N131</f>
        <v>333.79467150399779</v>
      </c>
      <c r="H131" s="3">
        <f t="shared" ref="H131:H194" si="31">D131/$N131</f>
        <v>331.87545876577968</v>
      </c>
      <c r="I131" s="3">
        <f t="shared" ref="I131:I194" si="32">E131/$O131</f>
        <v>15.981579858781464</v>
      </c>
      <c r="J131" s="16">
        <v>324018</v>
      </c>
      <c r="K131" s="17">
        <v>322155</v>
      </c>
      <c r="L131" s="18">
        <v>157847</v>
      </c>
      <c r="M131" s="11"/>
      <c r="N131" s="15">
        <f t="shared" ref="N131:N194" si="33">1-2.3661*EXP(-1/F131)-9.011*EXP(-2/F131)+22.044*EXP(-3/F131)</f>
        <v>0.97071052254984624</v>
      </c>
      <c r="O131" s="15">
        <f t="shared" ref="O131:O194" si="34">1-1.0276*EXP(-1/F131)-0.8116*EXP(-2/F131)-11.3765*EXP(-3/F131)</f>
        <v>0.98768082626866938</v>
      </c>
    </row>
    <row r="132" spans="1:15" x14ac:dyDescent="0.2">
      <c r="A132" s="12" t="s">
        <v>17</v>
      </c>
      <c r="B132" s="10">
        <v>0.42599999999999999</v>
      </c>
      <c r="C132" s="13">
        <f t="shared" si="27"/>
        <v>358.44099999999997</v>
      </c>
      <c r="D132" s="13">
        <f>K132</f>
        <v>355.98</v>
      </c>
      <c r="E132" s="13">
        <f t="shared" si="29"/>
        <v>16.8368</v>
      </c>
      <c r="F132" s="13">
        <v>0.24052599999999999</v>
      </c>
      <c r="G132" s="3">
        <f t="shared" si="30"/>
        <v>373.04218170373906</v>
      </c>
      <c r="H132" s="3">
        <f t="shared" si="31"/>
        <v>370.48093226750581</v>
      </c>
      <c r="I132" s="3">
        <f t="shared" si="32"/>
        <v>17.116132474963138</v>
      </c>
      <c r="J132" s="16">
        <v>358441</v>
      </c>
      <c r="K132" s="19">
        <v>355.98</v>
      </c>
      <c r="L132" s="18">
        <v>168368</v>
      </c>
      <c r="M132" s="10"/>
      <c r="N132" s="15">
        <f t="shared" si="33"/>
        <v>0.96085916708653885</v>
      </c>
      <c r="O132" s="15">
        <f t="shared" si="34"/>
        <v>0.98368016399897962</v>
      </c>
    </row>
    <row r="133" spans="1:15" x14ac:dyDescent="0.2">
      <c r="A133" s="12" t="s">
        <v>17</v>
      </c>
      <c r="B133" s="10">
        <v>0.42699999999999999</v>
      </c>
      <c r="C133" s="13">
        <f t="shared" si="27"/>
        <v>398.56900000000002</v>
      </c>
      <c r="D133" s="13">
        <f t="shared" si="28"/>
        <v>393.50599999999997</v>
      </c>
      <c r="E133" s="13">
        <f t="shared" si="29"/>
        <v>17.880199999999999</v>
      </c>
      <c r="F133" s="13">
        <v>0.25543100000000002</v>
      </c>
      <c r="G133" s="3">
        <f t="shared" si="30"/>
        <v>419.80799178471153</v>
      </c>
      <c r="H133" s="3">
        <f t="shared" si="31"/>
        <v>414.47519404478186</v>
      </c>
      <c r="I133" s="3">
        <f t="shared" si="32"/>
        <v>18.261963791306311</v>
      </c>
      <c r="J133" s="16">
        <v>398569</v>
      </c>
      <c r="K133" s="17">
        <v>393506</v>
      </c>
      <c r="L133" s="18">
        <v>178802</v>
      </c>
      <c r="M133" s="11"/>
      <c r="N133" s="15">
        <f t="shared" si="33"/>
        <v>0.94940784310841941</v>
      </c>
      <c r="O133" s="15">
        <f t="shared" si="34"/>
        <v>0.97909514027795552</v>
      </c>
    </row>
    <row r="134" spans="1:15" x14ac:dyDescent="0.2">
      <c r="A134" s="12" t="s">
        <v>17</v>
      </c>
      <c r="B134" s="10">
        <v>0.42799999999999999</v>
      </c>
      <c r="C134" s="13">
        <f t="shared" si="27"/>
        <v>444.375</v>
      </c>
      <c r="D134" s="13">
        <f t="shared" si="28"/>
        <v>444.18799999999999</v>
      </c>
      <c r="E134" s="13">
        <f t="shared" si="29"/>
        <v>19.078199999999999</v>
      </c>
      <c r="F134" s="13">
        <v>0.27254499999999998</v>
      </c>
      <c r="G134" s="3">
        <f t="shared" si="30"/>
        <v>475.68784211142065</v>
      </c>
      <c r="H134" s="3">
        <f t="shared" si="31"/>
        <v>475.48766517420586</v>
      </c>
      <c r="I134" s="3">
        <f t="shared" si="32"/>
        <v>19.605973420580458</v>
      </c>
      <c r="J134" s="16">
        <v>444375</v>
      </c>
      <c r="K134" s="17">
        <v>444188</v>
      </c>
      <c r="L134" s="18">
        <v>190782</v>
      </c>
      <c r="M134" s="11"/>
      <c r="N134" s="15">
        <f t="shared" si="33"/>
        <v>0.93417354966981425</v>
      </c>
      <c r="O134" s="15">
        <f t="shared" si="34"/>
        <v>0.97308098867325532</v>
      </c>
    </row>
    <row r="135" spans="1:15" x14ac:dyDescent="0.2">
      <c r="A135" s="12" t="s">
        <v>17</v>
      </c>
      <c r="B135" s="10">
        <v>0.42899999999999999</v>
      </c>
      <c r="C135" s="13">
        <f t="shared" si="27"/>
        <v>498.99299999999999</v>
      </c>
      <c r="D135" s="13">
        <f t="shared" si="28"/>
        <v>502.01299999999998</v>
      </c>
      <c r="E135" s="13">
        <f t="shared" si="29"/>
        <v>20.645199999999999</v>
      </c>
      <c r="F135" s="13">
        <v>0.294931</v>
      </c>
      <c r="G135" s="3">
        <f t="shared" si="30"/>
        <v>547.79726307246756</v>
      </c>
      <c r="H135" s="3">
        <f t="shared" si="31"/>
        <v>551.11263570190101</v>
      </c>
      <c r="I135" s="3">
        <f t="shared" si="32"/>
        <v>21.415592234646475</v>
      </c>
      <c r="J135" s="16">
        <v>498993</v>
      </c>
      <c r="K135" s="17">
        <v>502013</v>
      </c>
      <c r="L135" s="18">
        <v>206452</v>
      </c>
      <c r="M135" s="11"/>
      <c r="N135" s="15">
        <f t="shared" si="33"/>
        <v>0.91090816555246035</v>
      </c>
      <c r="O135" s="15">
        <f t="shared" si="34"/>
        <v>0.96402657343278497</v>
      </c>
    </row>
    <row r="136" spans="1:15" x14ac:dyDescent="0.2">
      <c r="A136" s="12" t="s">
        <v>17</v>
      </c>
      <c r="B136" s="10">
        <v>0.43</v>
      </c>
      <c r="C136" s="13">
        <f t="shared" si="27"/>
        <v>570.71799999999996</v>
      </c>
      <c r="D136" s="13">
        <f t="shared" si="28"/>
        <v>566.42399999999998</v>
      </c>
      <c r="E136" s="13">
        <f t="shared" si="29"/>
        <v>22.3111</v>
      </c>
      <c r="F136" s="13">
        <v>0.31873099999999999</v>
      </c>
      <c r="G136" s="3">
        <f t="shared" si="30"/>
        <v>646.95542897063842</v>
      </c>
      <c r="H136" s="3">
        <f t="shared" si="31"/>
        <v>642.08782953974628</v>
      </c>
      <c r="I136" s="3">
        <f t="shared" si="32"/>
        <v>23.412645244913232</v>
      </c>
      <c r="J136" s="16">
        <v>570718</v>
      </c>
      <c r="K136" s="17">
        <v>566424</v>
      </c>
      <c r="L136" s="18">
        <v>223111</v>
      </c>
      <c r="M136" s="11"/>
      <c r="N136" s="15">
        <f t="shared" si="33"/>
        <v>0.88215968897279562</v>
      </c>
      <c r="O136" s="15">
        <f t="shared" si="34"/>
        <v>0.95295084201762459</v>
      </c>
    </row>
    <row r="137" spans="1:15" x14ac:dyDescent="0.2">
      <c r="A137" s="12" t="s">
        <v>17</v>
      </c>
      <c r="B137" s="10">
        <v>0.43099999999999999</v>
      </c>
      <c r="C137" s="13">
        <f t="shared" si="27"/>
        <v>644.03099999999995</v>
      </c>
      <c r="D137" s="13">
        <f t="shared" si="28"/>
        <v>646.20500000000004</v>
      </c>
      <c r="E137" s="13">
        <f t="shared" si="29"/>
        <v>24.333400000000001</v>
      </c>
      <c r="F137" s="13">
        <v>0.34761999999999998</v>
      </c>
      <c r="G137" s="3">
        <f t="shared" si="30"/>
        <v>764.79459052728487</v>
      </c>
      <c r="H137" s="3">
        <f t="shared" si="31"/>
        <v>767.37624178290207</v>
      </c>
      <c r="I137" s="3">
        <f t="shared" si="32"/>
        <v>25.955106152414924</v>
      </c>
      <c r="J137" s="16">
        <v>644031</v>
      </c>
      <c r="K137" s="17">
        <v>646205</v>
      </c>
      <c r="L137" s="18">
        <v>243334</v>
      </c>
      <c r="M137" s="11"/>
      <c r="N137" s="15">
        <f t="shared" si="33"/>
        <v>0.84209669887436711</v>
      </c>
      <c r="O137" s="15">
        <f t="shared" si="34"/>
        <v>0.93751880100617369</v>
      </c>
    </row>
    <row r="138" spans="1:15" x14ac:dyDescent="0.2">
      <c r="A138" s="12" t="s">
        <v>17</v>
      </c>
      <c r="B138" s="10">
        <v>0.432</v>
      </c>
      <c r="C138" s="13">
        <f t="shared" si="27"/>
        <v>728.32100000000003</v>
      </c>
      <c r="D138" s="13">
        <f t="shared" si="28"/>
        <v>731.58699999999999</v>
      </c>
      <c r="E138" s="13">
        <f t="shared" si="29"/>
        <v>26.4099</v>
      </c>
      <c r="F138" s="13">
        <v>0.37728400000000001</v>
      </c>
      <c r="G138" s="3">
        <f t="shared" si="30"/>
        <v>915.26440637835253</v>
      </c>
      <c r="H138" s="3">
        <f t="shared" si="31"/>
        <v>919.36871416466056</v>
      </c>
      <c r="I138" s="3">
        <f t="shared" si="32"/>
        <v>28.725644228713065</v>
      </c>
      <c r="J138" s="16">
        <v>728321</v>
      </c>
      <c r="K138" s="17">
        <v>731587</v>
      </c>
      <c r="L138" s="18">
        <v>264099</v>
      </c>
      <c r="M138" s="11"/>
      <c r="N138" s="15">
        <f t="shared" si="33"/>
        <v>0.79574928831978009</v>
      </c>
      <c r="O138" s="15">
        <f t="shared" si="34"/>
        <v>0.91938408029163243</v>
      </c>
    </row>
    <row r="139" spans="1:15" x14ac:dyDescent="0.2">
      <c r="A139" s="12" t="s">
        <v>17</v>
      </c>
      <c r="B139" s="10">
        <v>0.433</v>
      </c>
      <c r="C139" s="13">
        <f>J139</f>
        <v>830.47</v>
      </c>
      <c r="D139" s="13">
        <f>K139</f>
        <v>829.07</v>
      </c>
      <c r="E139" s="13">
        <f t="shared" si="29"/>
        <v>29.0809</v>
      </c>
      <c r="F139" s="13">
        <v>0.41544199999999998</v>
      </c>
      <c r="G139" s="3">
        <f t="shared" si="30"/>
        <v>1137.8463472825119</v>
      </c>
      <c r="H139" s="3">
        <f t="shared" si="31"/>
        <v>1135.9281745776634</v>
      </c>
      <c r="I139" s="3">
        <f t="shared" si="32"/>
        <v>32.582368951971539</v>
      </c>
      <c r="J139" s="21">
        <v>830.47</v>
      </c>
      <c r="K139" s="19">
        <v>829.07</v>
      </c>
      <c r="L139" s="18">
        <v>290809</v>
      </c>
      <c r="M139" s="10"/>
      <c r="N139" s="15">
        <f t="shared" si="33"/>
        <v>0.7298612874957936</v>
      </c>
      <c r="O139" s="15">
        <f t="shared" si="34"/>
        <v>0.89253485659275045</v>
      </c>
    </row>
    <row r="140" spans="1:15" x14ac:dyDescent="0.2">
      <c r="A140" s="12" t="s">
        <v>17</v>
      </c>
      <c r="B140" s="10">
        <v>0.434</v>
      </c>
      <c r="C140" s="13">
        <f t="shared" si="27"/>
        <v>923.18299999999999</v>
      </c>
      <c r="D140" s="13">
        <f t="shared" si="28"/>
        <v>933.77300000000002</v>
      </c>
      <c r="E140" s="13">
        <f t="shared" si="29"/>
        <v>31.447500000000002</v>
      </c>
      <c r="F140" s="13">
        <v>0.44924900000000001</v>
      </c>
      <c r="G140" s="3">
        <f t="shared" si="30"/>
        <v>1383.5728500806335</v>
      </c>
      <c r="H140" s="3">
        <f t="shared" si="31"/>
        <v>1399.4440657359846</v>
      </c>
      <c r="I140" s="3">
        <f t="shared" si="32"/>
        <v>36.343907814488318</v>
      </c>
      <c r="J140" s="16">
        <v>923183</v>
      </c>
      <c r="K140" s="17">
        <v>933773</v>
      </c>
      <c r="L140" s="18">
        <v>314475</v>
      </c>
      <c r="M140" s="11"/>
      <c r="N140" s="15">
        <f t="shared" si="33"/>
        <v>0.66724567480938757</v>
      </c>
      <c r="O140" s="15">
        <f t="shared" si="34"/>
        <v>0.8652756924356827</v>
      </c>
    </row>
    <row r="141" spans="1:15" x14ac:dyDescent="0.2">
      <c r="A141" s="12" t="s">
        <v>17</v>
      </c>
      <c r="B141" s="10">
        <v>0.435</v>
      </c>
      <c r="C141" s="13">
        <f>J141</f>
        <v>1058.5999999999999</v>
      </c>
      <c r="D141" s="13">
        <f>K141</f>
        <v>1057.58</v>
      </c>
      <c r="E141" s="13">
        <f t="shared" si="29"/>
        <v>35.257300000000001</v>
      </c>
      <c r="F141" s="13">
        <v>0.50367600000000001</v>
      </c>
      <c r="G141" s="3">
        <f t="shared" si="30"/>
        <v>1882.8561182268804</v>
      </c>
      <c r="H141" s="3">
        <f t="shared" si="31"/>
        <v>1881.0419171683207</v>
      </c>
      <c r="I141" s="3">
        <f t="shared" si="32"/>
        <v>43.307387140773358</v>
      </c>
      <c r="J141" s="21">
        <v>1058.5999999999999</v>
      </c>
      <c r="K141" s="19">
        <v>1057.58</v>
      </c>
      <c r="L141" s="18">
        <v>352573</v>
      </c>
      <c r="M141" s="10"/>
      <c r="N141" s="15">
        <f t="shared" si="33"/>
        <v>0.5622309584637315</v>
      </c>
      <c r="O141" s="15">
        <f t="shared" si="34"/>
        <v>0.81411745957783033</v>
      </c>
    </row>
    <row r="142" spans="1:15" x14ac:dyDescent="0.2">
      <c r="A142" s="12" t="s">
        <v>17</v>
      </c>
      <c r="B142" s="10">
        <v>0.436</v>
      </c>
      <c r="C142" s="13">
        <f t="shared" ref="C142:C145" si="35">J142</f>
        <v>1186.6099999999999</v>
      </c>
      <c r="D142" s="13">
        <f t="shared" ref="D142:D145" si="36">K142</f>
        <v>1189.18</v>
      </c>
      <c r="E142" s="13">
        <f t="shared" si="29"/>
        <v>38.854900000000001</v>
      </c>
      <c r="F142" s="13">
        <v>0.55506900000000003</v>
      </c>
      <c r="G142" s="3">
        <f t="shared" si="30"/>
        <v>2561.9986050261919</v>
      </c>
      <c r="H142" s="3">
        <f t="shared" si="31"/>
        <v>2567.5474681024493</v>
      </c>
      <c r="I142" s="3">
        <f t="shared" si="32"/>
        <v>51.316606239163598</v>
      </c>
      <c r="J142" s="21">
        <v>1186.6099999999999</v>
      </c>
      <c r="K142" s="19">
        <v>1189.18</v>
      </c>
      <c r="L142" s="18">
        <v>388549</v>
      </c>
      <c r="M142" s="10"/>
      <c r="N142" s="15">
        <f t="shared" si="33"/>
        <v>0.46315794148836742</v>
      </c>
      <c r="O142" s="15">
        <f t="shared" si="34"/>
        <v>0.75716035894725398</v>
      </c>
    </row>
    <row r="143" spans="1:15" x14ac:dyDescent="0.2">
      <c r="A143" s="12" t="s">
        <v>17</v>
      </c>
      <c r="B143" s="10">
        <v>0.437</v>
      </c>
      <c r="C143" s="13">
        <f t="shared" si="35"/>
        <v>1325.68</v>
      </c>
      <c r="D143" s="13">
        <f t="shared" si="36"/>
        <v>1321.96</v>
      </c>
      <c r="E143" s="13">
        <f t="shared" si="29"/>
        <v>42.967199999999998</v>
      </c>
      <c r="F143" s="13">
        <v>0.61381699999999995</v>
      </c>
      <c r="G143" s="3">
        <f t="shared" si="30"/>
        <v>3726.5836465567013</v>
      </c>
      <c r="H143" s="3">
        <f t="shared" si="31"/>
        <v>3716.1264538969408</v>
      </c>
      <c r="I143" s="3">
        <f t="shared" si="32"/>
        <v>63.048295356293679</v>
      </c>
      <c r="J143" s="21">
        <v>1325.68</v>
      </c>
      <c r="K143" s="19">
        <v>1321.96</v>
      </c>
      <c r="L143" s="18">
        <v>429672</v>
      </c>
      <c r="M143" s="10"/>
      <c r="N143" s="15">
        <f t="shared" si="33"/>
        <v>0.35573601070913985</v>
      </c>
      <c r="O143" s="15">
        <f t="shared" si="34"/>
        <v>0.68149661711212117</v>
      </c>
    </row>
    <row r="144" spans="1:15" x14ac:dyDescent="0.2">
      <c r="A144" s="12" t="s">
        <v>17</v>
      </c>
      <c r="B144" s="10">
        <v>0.438</v>
      </c>
      <c r="C144" s="13">
        <f t="shared" si="35"/>
        <v>1474.42</v>
      </c>
      <c r="D144" s="13">
        <f t="shared" si="36"/>
        <v>1472.79</v>
      </c>
      <c r="E144" s="13">
        <f t="shared" si="29"/>
        <v>47.702199999999998</v>
      </c>
      <c r="F144" s="13">
        <v>0.68145900000000004</v>
      </c>
      <c r="G144" s="3">
        <f t="shared" si="30"/>
        <v>5999.0697449853133</v>
      </c>
      <c r="H144" s="3">
        <f t="shared" si="31"/>
        <v>5992.4376566493393</v>
      </c>
      <c r="I144" s="3">
        <f t="shared" si="32"/>
        <v>82.153504434666687</v>
      </c>
      <c r="J144" s="21">
        <v>1474.42</v>
      </c>
      <c r="K144" s="19">
        <v>1472.79</v>
      </c>
      <c r="L144" s="18">
        <v>477022</v>
      </c>
      <c r="M144" s="10"/>
      <c r="N144" s="15">
        <f t="shared" si="33"/>
        <v>0.24577477220238747</v>
      </c>
      <c r="O144" s="15">
        <f t="shared" si="34"/>
        <v>0.58064717175803016</v>
      </c>
    </row>
    <row r="145" spans="1:15" x14ac:dyDescent="0.2">
      <c r="A145" s="12" t="s">
        <v>17</v>
      </c>
      <c r="B145" s="10">
        <v>0.439</v>
      </c>
      <c r="C145" s="13">
        <f t="shared" si="35"/>
        <v>1611.67</v>
      </c>
      <c r="D145" s="13">
        <f t="shared" si="36"/>
        <v>1606.57</v>
      </c>
      <c r="E145" s="13">
        <f t="shared" si="29"/>
        <v>52.9039</v>
      </c>
      <c r="F145" s="13">
        <v>0.75577000000000005</v>
      </c>
      <c r="G145" s="3">
        <f t="shared" si="30"/>
        <v>10948.961098226693</v>
      </c>
      <c r="H145" s="3">
        <f t="shared" si="31"/>
        <v>10914.313992056723</v>
      </c>
      <c r="I145" s="3">
        <f t="shared" si="32"/>
        <v>116.53501401076171</v>
      </c>
      <c r="J145" s="21">
        <v>1611.67</v>
      </c>
      <c r="K145" s="19">
        <v>1606.57</v>
      </c>
      <c r="L145" s="18">
        <v>529039</v>
      </c>
      <c r="M145" s="10"/>
      <c r="N145" s="15">
        <f t="shared" si="33"/>
        <v>0.14719844061378828</v>
      </c>
      <c r="O145" s="15">
        <f t="shared" si="34"/>
        <v>0.45397428789183014</v>
      </c>
    </row>
    <row r="146" spans="1:15" x14ac:dyDescent="0.2">
      <c r="A146" s="12" t="s">
        <v>18</v>
      </c>
      <c r="B146" s="10">
        <v>0.42399999999999999</v>
      </c>
      <c r="C146" s="13">
        <f>J146/1000</f>
        <v>296.66699999999997</v>
      </c>
      <c r="D146" s="13">
        <f t="shared" si="28"/>
        <v>294.42899999999997</v>
      </c>
      <c r="E146" s="13">
        <f>L146/1000</f>
        <v>15.026</v>
      </c>
      <c r="F146" s="13">
        <v>0.18782499999999999</v>
      </c>
      <c r="G146" s="3">
        <f t="shared" si="30"/>
        <v>300.19146434492251</v>
      </c>
      <c r="H146" s="3">
        <f t="shared" si="31"/>
        <v>297.92687644939002</v>
      </c>
      <c r="I146" s="3">
        <f t="shared" si="32"/>
        <v>15.101929234870941</v>
      </c>
      <c r="J146" s="16">
        <v>296667</v>
      </c>
      <c r="K146" s="17">
        <v>294429</v>
      </c>
      <c r="L146" s="18">
        <v>15026</v>
      </c>
      <c r="M146" s="11"/>
      <c r="N146" s="15">
        <f t="shared" si="33"/>
        <v>0.98825927861535434</v>
      </c>
      <c r="O146" s="15">
        <f t="shared" si="34"/>
        <v>0.99497221621886445</v>
      </c>
    </row>
    <row r="147" spans="1:15" x14ac:dyDescent="0.2">
      <c r="A147" s="12" t="s">
        <v>18</v>
      </c>
      <c r="B147" s="10">
        <v>0.42499999999999999</v>
      </c>
      <c r="C147" s="13">
        <f t="shared" si="27"/>
        <v>327.048</v>
      </c>
      <c r="D147" s="13">
        <f t="shared" si="28"/>
        <v>329.12700000000001</v>
      </c>
      <c r="E147" s="13">
        <f t="shared" si="29"/>
        <v>15.8049</v>
      </c>
      <c r="F147" s="13">
        <v>0.19756199999999999</v>
      </c>
      <c r="G147" s="3">
        <f t="shared" si="30"/>
        <v>332.14465841117442</v>
      </c>
      <c r="H147" s="3">
        <f t="shared" si="31"/>
        <v>334.25605718088661</v>
      </c>
      <c r="I147" s="3">
        <f t="shared" si="32"/>
        <v>15.909025656929751</v>
      </c>
      <c r="J147" s="16">
        <v>327048</v>
      </c>
      <c r="K147" s="17">
        <v>329127</v>
      </c>
      <c r="L147" s="18">
        <v>158049</v>
      </c>
      <c r="M147" s="11"/>
      <c r="N147" s="15">
        <f t="shared" si="33"/>
        <v>0.98465530520480304</v>
      </c>
      <c r="O147" s="15">
        <f t="shared" si="34"/>
        <v>0.9934549318622542</v>
      </c>
    </row>
    <row r="148" spans="1:15" x14ac:dyDescent="0.2">
      <c r="A148" s="12" t="s">
        <v>18</v>
      </c>
      <c r="B148" s="10">
        <v>0.42599999999999999</v>
      </c>
      <c r="C148" s="13">
        <f>J148</f>
        <v>365.21</v>
      </c>
      <c r="D148" s="13">
        <f t="shared" si="28"/>
        <v>362.76499999999999</v>
      </c>
      <c r="E148" s="13">
        <f t="shared" si="29"/>
        <v>16.898800000000001</v>
      </c>
      <c r="F148" s="13">
        <v>0.21123500000000001</v>
      </c>
      <c r="G148" s="3">
        <f t="shared" si="30"/>
        <v>373.22728456293902</v>
      </c>
      <c r="H148" s="3">
        <f t="shared" si="31"/>
        <v>370.7286106198477</v>
      </c>
      <c r="I148" s="3">
        <f t="shared" si="32"/>
        <v>17.054055711478341</v>
      </c>
      <c r="J148" s="21">
        <v>365.21</v>
      </c>
      <c r="K148" s="17">
        <v>362765</v>
      </c>
      <c r="L148" s="18">
        <v>168988</v>
      </c>
      <c r="M148" s="11"/>
      <c r="N148" s="15">
        <f t="shared" si="33"/>
        <v>0.97851902876734342</v>
      </c>
      <c r="O148" s="15">
        <f t="shared" si="34"/>
        <v>0.99089625869031006</v>
      </c>
    </row>
    <row r="149" spans="1:15" x14ac:dyDescent="0.2">
      <c r="A149" s="12" t="s">
        <v>18</v>
      </c>
      <c r="B149" s="10">
        <v>0.42699999999999999</v>
      </c>
      <c r="C149" s="13">
        <f t="shared" si="27"/>
        <v>410.15699999999998</v>
      </c>
      <c r="D149" s="13">
        <f t="shared" si="28"/>
        <v>405.39499999999998</v>
      </c>
      <c r="E149" s="13">
        <f t="shared" si="29"/>
        <v>18.0289</v>
      </c>
      <c r="F149" s="13">
        <v>0.22536100000000001</v>
      </c>
      <c r="G149" s="3">
        <f t="shared" si="30"/>
        <v>422.49782826475024</v>
      </c>
      <c r="H149" s="3">
        <f t="shared" si="31"/>
        <v>417.5925489248956</v>
      </c>
      <c r="I149" s="3">
        <f t="shared" si="32"/>
        <v>18.25316445920156</v>
      </c>
      <c r="J149" s="16">
        <v>410157</v>
      </c>
      <c r="K149" s="17">
        <v>405395</v>
      </c>
      <c r="L149" s="18">
        <v>180289</v>
      </c>
      <c r="M149" s="11"/>
      <c r="N149" s="15">
        <f t="shared" si="33"/>
        <v>0.97079078887710379</v>
      </c>
      <c r="O149" s="15">
        <f t="shared" si="34"/>
        <v>0.98771366687114315</v>
      </c>
    </row>
    <row r="150" spans="1:15" x14ac:dyDescent="0.2">
      <c r="A150" s="12" t="s">
        <v>18</v>
      </c>
      <c r="B150" s="10">
        <v>0.42799999999999999</v>
      </c>
      <c r="C150" s="13">
        <f>J150</f>
        <v>459.34</v>
      </c>
      <c r="D150" s="13">
        <f t="shared" si="28"/>
        <v>459.32100000000003</v>
      </c>
      <c r="E150" s="13">
        <f t="shared" si="29"/>
        <v>19.394400000000001</v>
      </c>
      <c r="F150" s="13">
        <v>0.24243000000000001</v>
      </c>
      <c r="G150" s="3">
        <f t="shared" si="30"/>
        <v>478.73336294890993</v>
      </c>
      <c r="H150" s="3">
        <f t="shared" si="31"/>
        <v>478.71356076774566</v>
      </c>
      <c r="I150" s="3">
        <f t="shared" si="32"/>
        <v>19.727225291026816</v>
      </c>
      <c r="J150" s="21">
        <v>459.34</v>
      </c>
      <c r="K150" s="17">
        <v>459321</v>
      </c>
      <c r="L150" s="18">
        <v>193944</v>
      </c>
      <c r="M150" s="11"/>
      <c r="N150" s="15">
        <f t="shared" si="33"/>
        <v>0.95949026232587931</v>
      </c>
      <c r="O150" s="15">
        <f t="shared" si="34"/>
        <v>0.98312863131450101</v>
      </c>
    </row>
    <row r="151" spans="1:15" x14ac:dyDescent="0.2">
      <c r="A151" s="12" t="s">
        <v>18</v>
      </c>
      <c r="B151" s="10">
        <v>0.42899999999999999</v>
      </c>
      <c r="C151" s="13">
        <f t="shared" si="27"/>
        <v>519.22900000000004</v>
      </c>
      <c r="D151" s="13">
        <f t="shared" si="28"/>
        <v>518.13499999999999</v>
      </c>
      <c r="E151" s="13">
        <f t="shared" si="29"/>
        <v>20.881699999999999</v>
      </c>
      <c r="F151" s="13">
        <v>0.26102199999999998</v>
      </c>
      <c r="G151" s="3">
        <f t="shared" si="30"/>
        <v>549.63699121685352</v>
      </c>
      <c r="H151" s="3">
        <f t="shared" si="31"/>
        <v>548.47892248727317</v>
      </c>
      <c r="I151" s="3">
        <f t="shared" si="32"/>
        <v>21.368519560021483</v>
      </c>
      <c r="J151" s="16">
        <v>519229</v>
      </c>
      <c r="K151" s="17">
        <v>518135</v>
      </c>
      <c r="L151" s="18">
        <v>208817</v>
      </c>
      <c r="M151" s="11"/>
      <c r="N151" s="15">
        <f t="shared" si="33"/>
        <v>0.9446762286695215</v>
      </c>
      <c r="O151" s="15">
        <f t="shared" si="34"/>
        <v>0.97721790886569992</v>
      </c>
    </row>
    <row r="152" spans="1:15" x14ac:dyDescent="0.2">
      <c r="A152" s="12" t="s">
        <v>18</v>
      </c>
      <c r="B152" s="10">
        <v>0.43</v>
      </c>
      <c r="C152" s="13">
        <f t="shared" si="27"/>
        <v>594.87199999999996</v>
      </c>
      <c r="D152" s="13">
        <f>K152</f>
        <v>596.5</v>
      </c>
      <c r="E152" s="13">
        <f t="shared" si="29"/>
        <v>22.643799999999999</v>
      </c>
      <c r="F152" s="13">
        <v>0.28304699999999999</v>
      </c>
      <c r="G152" s="3">
        <f t="shared" si="30"/>
        <v>643.99217921935463</v>
      </c>
      <c r="H152" s="3">
        <f t="shared" si="31"/>
        <v>645.75460755312918</v>
      </c>
      <c r="I152" s="3">
        <f t="shared" si="32"/>
        <v>23.368230496476144</v>
      </c>
      <c r="J152" s="16">
        <v>594872</v>
      </c>
      <c r="K152" s="19">
        <v>596.5</v>
      </c>
      <c r="L152" s="18">
        <v>226438</v>
      </c>
      <c r="M152" s="10"/>
      <c r="N152" s="15">
        <f t="shared" si="33"/>
        <v>0.9237255035008376</v>
      </c>
      <c r="O152" s="15">
        <f t="shared" si="34"/>
        <v>0.96899934307882718</v>
      </c>
    </row>
    <row r="153" spans="1:15" x14ac:dyDescent="0.2">
      <c r="A153" s="12" t="s">
        <v>18</v>
      </c>
      <c r="B153" s="10">
        <v>0.43099999999999999</v>
      </c>
      <c r="C153" s="13">
        <f t="shared" si="27"/>
        <v>684.32399999999996</v>
      </c>
      <c r="D153" s="13">
        <f t="shared" si="28"/>
        <v>686.53499999999997</v>
      </c>
      <c r="E153" s="13">
        <f t="shared" si="29"/>
        <v>24.555299999999999</v>
      </c>
      <c r="F153" s="13">
        <v>0.30694100000000002</v>
      </c>
      <c r="G153" s="3">
        <f t="shared" si="30"/>
        <v>762.98435031387703</v>
      </c>
      <c r="H153" s="3">
        <f t="shared" si="31"/>
        <v>765.44949606142347</v>
      </c>
      <c r="I153" s="3">
        <f t="shared" si="32"/>
        <v>25.615183217931843</v>
      </c>
      <c r="J153" s="16">
        <v>684324</v>
      </c>
      <c r="K153" s="17">
        <v>686535</v>
      </c>
      <c r="L153" s="18">
        <v>245553</v>
      </c>
      <c r="M153" s="11"/>
      <c r="N153" s="15">
        <f t="shared" si="33"/>
        <v>0.89690437257131461</v>
      </c>
      <c r="O153" s="15">
        <f t="shared" si="34"/>
        <v>0.95862285235618083</v>
      </c>
    </row>
    <row r="154" spans="1:15" x14ac:dyDescent="0.2">
      <c r="A154" s="12" t="s">
        <v>18</v>
      </c>
      <c r="B154" s="10">
        <v>0.432</v>
      </c>
      <c r="C154" s="13">
        <f t="shared" si="27"/>
        <v>794.46199999999999</v>
      </c>
      <c r="D154" s="13">
        <f t="shared" si="28"/>
        <v>782.79600000000005</v>
      </c>
      <c r="E154" s="13">
        <f t="shared" si="29"/>
        <v>27.079899999999999</v>
      </c>
      <c r="F154" s="13">
        <v>0.33849899999999999</v>
      </c>
      <c r="G154" s="3">
        <f t="shared" si="30"/>
        <v>928.84382266509056</v>
      </c>
      <c r="H154" s="3">
        <f t="shared" si="31"/>
        <v>915.20453968464471</v>
      </c>
      <c r="I154" s="3">
        <f t="shared" si="32"/>
        <v>28.728124283866933</v>
      </c>
      <c r="J154" s="16">
        <v>794462</v>
      </c>
      <c r="K154" s="17">
        <v>782796</v>
      </c>
      <c r="L154" s="18">
        <v>270799</v>
      </c>
      <c r="M154" s="11"/>
      <c r="N154" s="15">
        <f t="shared" si="33"/>
        <v>0.85532355452446818</v>
      </c>
      <c r="O154" s="15">
        <f t="shared" si="34"/>
        <v>0.94262680474434801</v>
      </c>
    </row>
    <row r="155" spans="1:15" x14ac:dyDescent="0.2">
      <c r="A155" s="12" t="s">
        <v>18</v>
      </c>
      <c r="B155" s="10">
        <v>0.433</v>
      </c>
      <c r="C155" s="13">
        <f t="shared" si="27"/>
        <v>894.82500000000005</v>
      </c>
      <c r="D155" s="13">
        <f t="shared" si="28"/>
        <v>905.58699999999999</v>
      </c>
      <c r="E155" s="13">
        <f t="shared" si="29"/>
        <v>29.677199999999999</v>
      </c>
      <c r="F155" s="13">
        <v>0.37096499999999999</v>
      </c>
      <c r="G155" s="3">
        <f t="shared" si="30"/>
        <v>1110.1754008945038</v>
      </c>
      <c r="H155" s="3">
        <f t="shared" si="31"/>
        <v>1123.5274056601581</v>
      </c>
      <c r="I155" s="3">
        <f t="shared" si="32"/>
        <v>32.137512462251713</v>
      </c>
      <c r="J155" s="16">
        <v>894825</v>
      </c>
      <c r="K155" s="17">
        <v>905587</v>
      </c>
      <c r="L155" s="18">
        <v>296772</v>
      </c>
      <c r="M155" s="11"/>
      <c r="N155" s="15">
        <f t="shared" si="33"/>
        <v>0.806021282113629</v>
      </c>
      <c r="O155" s="15">
        <f t="shared" si="34"/>
        <v>0.92344421600329007</v>
      </c>
    </row>
    <row r="156" spans="1:15" x14ac:dyDescent="0.2">
      <c r="A156" s="12" t="s">
        <v>18</v>
      </c>
      <c r="B156" s="10">
        <v>0.434</v>
      </c>
      <c r="C156" s="13">
        <f>J156</f>
        <v>1047.8499999999999</v>
      </c>
      <c r="D156" s="13">
        <f>K156</f>
        <v>1047.0899999999999</v>
      </c>
      <c r="E156" s="13">
        <f t="shared" si="29"/>
        <v>33.1462</v>
      </c>
      <c r="F156" s="13">
        <v>0.414327</v>
      </c>
      <c r="G156" s="3">
        <f t="shared" si="30"/>
        <v>1431.7462674786541</v>
      </c>
      <c r="H156" s="3">
        <f t="shared" si="31"/>
        <v>1430.7078295693316</v>
      </c>
      <c r="I156" s="3">
        <f t="shared" si="32"/>
        <v>37.102128324704232</v>
      </c>
      <c r="J156" s="21">
        <v>1047.8499999999999</v>
      </c>
      <c r="K156" s="19">
        <v>1047.0899999999999</v>
      </c>
      <c r="L156" s="18">
        <v>331462</v>
      </c>
      <c r="M156" s="10"/>
      <c r="N156" s="15">
        <f t="shared" si="33"/>
        <v>0.73186850477724208</v>
      </c>
      <c r="O156" s="15">
        <f t="shared" si="34"/>
        <v>0.893377320834983</v>
      </c>
    </row>
    <row r="157" spans="1:15" x14ac:dyDescent="0.2">
      <c r="A157" s="12" t="s">
        <v>18</v>
      </c>
      <c r="B157" s="10">
        <v>0.435</v>
      </c>
      <c r="C157" s="13">
        <f t="shared" ref="C157:C161" si="37">J157</f>
        <v>1203.6500000000001</v>
      </c>
      <c r="D157" s="13">
        <f t="shared" ref="D157:D161" si="38">K157</f>
        <v>1214.02</v>
      </c>
      <c r="E157" s="13">
        <f t="shared" si="29"/>
        <v>37.002299999999998</v>
      </c>
      <c r="F157" s="13">
        <v>0.46252900000000002</v>
      </c>
      <c r="G157" s="3">
        <f t="shared" si="30"/>
        <v>1875.0557700891302</v>
      </c>
      <c r="H157" s="3">
        <f t="shared" si="31"/>
        <v>1891.2102405214187</v>
      </c>
      <c r="I157" s="3">
        <f t="shared" si="32"/>
        <v>43.346610616764018</v>
      </c>
      <c r="J157" s="21">
        <v>1203.6500000000001</v>
      </c>
      <c r="K157" s="19">
        <v>1214.02</v>
      </c>
      <c r="L157" s="18">
        <v>370023</v>
      </c>
      <c r="M157" s="10"/>
      <c r="N157" s="15">
        <f t="shared" si="33"/>
        <v>0.64192757314241644</v>
      </c>
      <c r="O157" s="15">
        <f t="shared" si="34"/>
        <v>0.85363767716799532</v>
      </c>
    </row>
    <row r="158" spans="1:15" x14ac:dyDescent="0.2">
      <c r="A158" s="12" t="s">
        <v>18</v>
      </c>
      <c r="B158" s="10">
        <v>0.436</v>
      </c>
      <c r="C158" s="13">
        <f t="shared" si="37"/>
        <v>1381.54</v>
      </c>
      <c r="D158" s="13">
        <f t="shared" si="38"/>
        <v>1385.25</v>
      </c>
      <c r="E158" s="13">
        <f t="shared" si="29"/>
        <v>41.286099999999998</v>
      </c>
      <c r="F158" s="13">
        <v>0.51607599999999998</v>
      </c>
      <c r="G158" s="3">
        <f t="shared" si="30"/>
        <v>2567.312355747697</v>
      </c>
      <c r="H158" s="3">
        <f t="shared" si="31"/>
        <v>2574.2066395468082</v>
      </c>
      <c r="I158" s="3">
        <f t="shared" si="32"/>
        <v>51.533073851388266</v>
      </c>
      <c r="J158" s="21">
        <v>1381.54</v>
      </c>
      <c r="K158" s="19">
        <v>1385.25</v>
      </c>
      <c r="L158" s="18">
        <v>412861</v>
      </c>
      <c r="M158" s="10"/>
      <c r="N158" s="15">
        <f t="shared" si="33"/>
        <v>0.53812696258287751</v>
      </c>
      <c r="O158" s="15">
        <f t="shared" si="34"/>
        <v>0.80115733284339641</v>
      </c>
    </row>
    <row r="159" spans="1:15" x14ac:dyDescent="0.2">
      <c r="A159" s="12" t="s">
        <v>18</v>
      </c>
      <c r="B159" s="10">
        <v>0.437</v>
      </c>
      <c r="C159" s="13">
        <f t="shared" si="37"/>
        <v>1577.15</v>
      </c>
      <c r="D159" s="13">
        <f t="shared" si="38"/>
        <v>1576.56</v>
      </c>
      <c r="E159" s="13">
        <f t="shared" si="29"/>
        <v>46.197099999999999</v>
      </c>
      <c r="F159" s="13">
        <v>0.57746299999999995</v>
      </c>
      <c r="G159" s="3">
        <f t="shared" si="30"/>
        <v>3744.4219118201572</v>
      </c>
      <c r="H159" s="3">
        <f t="shared" si="31"/>
        <v>3743.0211516337613</v>
      </c>
      <c r="I159" s="3">
        <f t="shared" si="32"/>
        <v>63.314224259708006</v>
      </c>
      <c r="J159" s="21">
        <v>1577.15</v>
      </c>
      <c r="K159" s="19">
        <v>1576.56</v>
      </c>
      <c r="L159" s="18">
        <v>461971</v>
      </c>
      <c r="M159" s="10"/>
      <c r="N159" s="15">
        <f t="shared" si="33"/>
        <v>0.42119986399538778</v>
      </c>
      <c r="O159" s="15">
        <f t="shared" si="34"/>
        <v>0.72964804576147946</v>
      </c>
    </row>
    <row r="160" spans="1:15" x14ac:dyDescent="0.2">
      <c r="A160" s="12" t="s">
        <v>18</v>
      </c>
      <c r="B160" s="10">
        <v>0.438</v>
      </c>
      <c r="C160" s="13">
        <f t="shared" si="37"/>
        <v>1785.02</v>
      </c>
      <c r="D160" s="13">
        <f t="shared" si="38"/>
        <v>1769.11</v>
      </c>
      <c r="E160" s="13">
        <f t="shared" si="29"/>
        <v>52.039400000000001</v>
      </c>
      <c r="F160" s="13">
        <v>0.65049299999999999</v>
      </c>
      <c r="G160" s="3">
        <f t="shared" si="30"/>
        <v>6072.3513096799152</v>
      </c>
      <c r="H160" s="3">
        <f t="shared" si="31"/>
        <v>6018.22804532601</v>
      </c>
      <c r="I160" s="3">
        <f t="shared" si="32"/>
        <v>82.786310255739295</v>
      </c>
      <c r="J160" s="21">
        <v>1785.02</v>
      </c>
      <c r="K160" s="19">
        <v>1769.11</v>
      </c>
      <c r="L160" s="18">
        <v>520394</v>
      </c>
      <c r="M160" s="10"/>
      <c r="N160" s="15">
        <f t="shared" si="33"/>
        <v>0.29395861816402247</v>
      </c>
      <c r="O160" s="15">
        <f t="shared" si="34"/>
        <v>0.62859909856161622</v>
      </c>
    </row>
    <row r="161" spans="1:15" x14ac:dyDescent="0.2">
      <c r="A161" s="12" t="s">
        <v>18</v>
      </c>
      <c r="B161" s="10">
        <v>0.439</v>
      </c>
      <c r="C161" s="13">
        <f t="shared" si="37"/>
        <v>1974.43</v>
      </c>
      <c r="D161" s="13">
        <f t="shared" si="38"/>
        <v>1992.54</v>
      </c>
      <c r="E161" s="13">
        <f t="shared" si="29"/>
        <v>58.955500000000001</v>
      </c>
      <c r="F161" s="13">
        <v>0.73694400000000004</v>
      </c>
      <c r="G161" s="3">
        <f t="shared" si="30"/>
        <v>11630.159991834482</v>
      </c>
      <c r="H161" s="3">
        <f t="shared" si="31"/>
        <v>11736.834929640392</v>
      </c>
      <c r="I161" s="3">
        <f t="shared" si="32"/>
        <v>120.92250491554834</v>
      </c>
      <c r="J161" s="21">
        <v>1974.43</v>
      </c>
      <c r="K161" s="19">
        <v>1992.54</v>
      </c>
      <c r="L161" s="18">
        <v>589555</v>
      </c>
      <c r="M161" s="10"/>
      <c r="N161" s="15">
        <f t="shared" si="33"/>
        <v>0.16976808585490177</v>
      </c>
      <c r="O161" s="15">
        <f t="shared" si="34"/>
        <v>0.48754778972842333</v>
      </c>
    </row>
    <row r="162" spans="1:15" x14ac:dyDescent="0.2">
      <c r="A162" s="12" t="s">
        <v>19</v>
      </c>
      <c r="B162" s="10">
        <v>0.42399999999999999</v>
      </c>
      <c r="C162" s="13">
        <f t="shared" si="27"/>
        <v>294.52100000000002</v>
      </c>
      <c r="D162" s="13">
        <f t="shared" si="28"/>
        <v>296.51299999999998</v>
      </c>
      <c r="E162" s="13">
        <f t="shared" si="29"/>
        <v>14.8614</v>
      </c>
      <c r="F162" s="13">
        <v>0.165127</v>
      </c>
      <c r="G162" s="3">
        <f t="shared" si="30"/>
        <v>296.17814358368867</v>
      </c>
      <c r="H162" s="3">
        <f t="shared" si="31"/>
        <v>298.18135171492105</v>
      </c>
      <c r="I162" s="3">
        <f t="shared" si="32"/>
        <v>14.897350032745322</v>
      </c>
      <c r="J162" s="16">
        <v>294521</v>
      </c>
      <c r="K162" s="17">
        <v>296513</v>
      </c>
      <c r="L162" s="18">
        <v>148614</v>
      </c>
      <c r="M162" s="11"/>
      <c r="N162" s="15">
        <f t="shared" si="33"/>
        <v>0.99440490927643221</v>
      </c>
      <c r="O162" s="15">
        <f t="shared" si="34"/>
        <v>0.99758681693950246</v>
      </c>
    </row>
    <row r="163" spans="1:15" x14ac:dyDescent="0.2">
      <c r="A163" s="12" t="s">
        <v>19</v>
      </c>
      <c r="B163" s="10">
        <v>0.42499999999999999</v>
      </c>
      <c r="C163" s="13">
        <f t="shared" si="27"/>
        <v>332.59699999999998</v>
      </c>
      <c r="D163" s="13">
        <f t="shared" si="28"/>
        <v>329.38200000000001</v>
      </c>
      <c r="E163" s="13">
        <f t="shared" si="29"/>
        <v>16.0045</v>
      </c>
      <c r="F163" s="13">
        <v>0.17782800000000001</v>
      </c>
      <c r="G163" s="3">
        <f t="shared" si="30"/>
        <v>335.5036692254784</v>
      </c>
      <c r="H163" s="3">
        <f t="shared" si="31"/>
        <v>332.26057233476712</v>
      </c>
      <c r="I163" s="3">
        <f t="shared" si="32"/>
        <v>16.064309401139486</v>
      </c>
      <c r="J163" s="16">
        <v>332597</v>
      </c>
      <c r="K163" s="17">
        <v>329382</v>
      </c>
      <c r="L163" s="18">
        <v>160045</v>
      </c>
      <c r="M163" s="11"/>
      <c r="N163" s="15">
        <f t="shared" si="33"/>
        <v>0.99133640108262133</v>
      </c>
      <c r="O163" s="15">
        <f t="shared" si="34"/>
        <v>0.99627687691727085</v>
      </c>
    </row>
    <row r="164" spans="1:15" x14ac:dyDescent="0.2">
      <c r="A164" s="12" t="s">
        <v>19</v>
      </c>
      <c r="B164" s="10">
        <v>0.42599999999999999</v>
      </c>
      <c r="C164" s="13">
        <f t="shared" si="27"/>
        <v>367.84300000000002</v>
      </c>
      <c r="D164" s="13">
        <f t="shared" si="28"/>
        <v>367.81299999999999</v>
      </c>
      <c r="E164" s="13">
        <f t="shared" si="29"/>
        <v>16.930399999999999</v>
      </c>
      <c r="F164" s="13">
        <v>0.188115</v>
      </c>
      <c r="G164" s="3">
        <f t="shared" si="30"/>
        <v>372.25015046934732</v>
      </c>
      <c r="H164" s="3">
        <f t="shared" si="31"/>
        <v>372.21979103743183</v>
      </c>
      <c r="I164" s="3">
        <f t="shared" si="32"/>
        <v>17.016664315441062</v>
      </c>
      <c r="J164" s="16">
        <v>367843</v>
      </c>
      <c r="K164" s="17">
        <v>367813</v>
      </c>
      <c r="L164" s="18">
        <v>169304</v>
      </c>
      <c r="M164" s="11"/>
      <c r="N164" s="15">
        <f t="shared" si="33"/>
        <v>0.98816078257110007</v>
      </c>
      <c r="O164" s="15">
        <f t="shared" si="34"/>
        <v>0.99493059780448345</v>
      </c>
    </row>
    <row r="165" spans="1:15" x14ac:dyDescent="0.2">
      <c r="A165" s="12" t="s">
        <v>19</v>
      </c>
      <c r="B165" s="10">
        <v>0.42699999999999999</v>
      </c>
      <c r="C165" s="13">
        <f t="shared" si="27"/>
        <v>419.49400000000003</v>
      </c>
      <c r="D165" s="13">
        <f t="shared" si="28"/>
        <v>414.63299999999998</v>
      </c>
      <c r="E165" s="13">
        <f t="shared" si="29"/>
        <v>18.306100000000001</v>
      </c>
      <c r="F165" s="13">
        <v>0.203401</v>
      </c>
      <c r="G165" s="3">
        <f t="shared" si="30"/>
        <v>427.09966501904904</v>
      </c>
      <c r="H165" s="3">
        <f t="shared" si="31"/>
        <v>422.15053232190053</v>
      </c>
      <c r="I165" s="3">
        <f t="shared" si="32"/>
        <v>18.445839917535732</v>
      </c>
      <c r="J165" s="16">
        <v>419494</v>
      </c>
      <c r="K165" s="17">
        <v>414633</v>
      </c>
      <c r="L165" s="18">
        <v>183061</v>
      </c>
      <c r="M165" s="11"/>
      <c r="N165" s="15">
        <f t="shared" si="33"/>
        <v>0.98219229458138346</v>
      </c>
      <c r="O165" s="15">
        <f t="shared" si="34"/>
        <v>0.99242431257343355</v>
      </c>
    </row>
    <row r="166" spans="1:15" x14ac:dyDescent="0.2">
      <c r="A166" s="12" t="s">
        <v>19</v>
      </c>
      <c r="B166" s="10">
        <v>0.42799999999999999</v>
      </c>
      <c r="C166" s="13">
        <f t="shared" si="27"/>
        <v>469.48599999999999</v>
      </c>
      <c r="D166" s="13">
        <f>K166</f>
        <v>467.21</v>
      </c>
      <c r="E166" s="13">
        <f t="shared" si="29"/>
        <v>19.537800000000001</v>
      </c>
      <c r="F166" s="13">
        <v>0.217086</v>
      </c>
      <c r="G166" s="3">
        <f t="shared" si="30"/>
        <v>481.2807889610026</v>
      </c>
      <c r="H166" s="3">
        <f t="shared" si="31"/>
        <v>478.94760953568374</v>
      </c>
      <c r="I166" s="3">
        <f t="shared" si="32"/>
        <v>19.742229610083935</v>
      </c>
      <c r="J166" s="16">
        <v>469486</v>
      </c>
      <c r="K166" s="19">
        <v>467.21</v>
      </c>
      <c r="L166" s="18">
        <v>195378</v>
      </c>
      <c r="M166" s="10"/>
      <c r="N166" s="15">
        <f t="shared" si="33"/>
        <v>0.97549291550476092</v>
      </c>
      <c r="O166" s="15">
        <f t="shared" si="34"/>
        <v>0.98964505964516214</v>
      </c>
    </row>
    <row r="167" spans="1:15" x14ac:dyDescent="0.2">
      <c r="A167" s="12" t="s">
        <v>19</v>
      </c>
      <c r="B167" s="10">
        <v>0.42899999999999999</v>
      </c>
      <c r="C167" s="13">
        <f t="shared" si="27"/>
        <v>538.81200000000001</v>
      </c>
      <c r="D167" s="13">
        <f t="shared" si="28"/>
        <v>534.83199999999999</v>
      </c>
      <c r="E167" s="13">
        <f t="shared" si="29"/>
        <v>21.2315</v>
      </c>
      <c r="F167" s="13">
        <v>0.235906</v>
      </c>
      <c r="G167" s="3">
        <f t="shared" si="30"/>
        <v>558.8947104488368</v>
      </c>
      <c r="H167" s="3">
        <f t="shared" si="31"/>
        <v>554.76636707937507</v>
      </c>
      <c r="I167" s="3">
        <f t="shared" si="32"/>
        <v>21.555333233379699</v>
      </c>
      <c r="J167" s="16">
        <v>538812</v>
      </c>
      <c r="K167" s="17">
        <v>534832</v>
      </c>
      <c r="L167" s="18">
        <v>212315</v>
      </c>
      <c r="M167" s="11"/>
      <c r="N167" s="15">
        <f t="shared" si="33"/>
        <v>0.9640670951551702</v>
      </c>
      <c r="O167" s="15">
        <f t="shared" si="34"/>
        <v>0.98497665381121435</v>
      </c>
    </row>
    <row r="168" spans="1:15" x14ac:dyDescent="0.2">
      <c r="A168" s="12" t="s">
        <v>19</v>
      </c>
      <c r="B168" s="10">
        <v>0.43</v>
      </c>
      <c r="C168" s="13">
        <f t="shared" si="27"/>
        <v>610.69200000000001</v>
      </c>
      <c r="D168" s="13">
        <f t="shared" si="28"/>
        <v>605.15200000000004</v>
      </c>
      <c r="E168" s="13">
        <f t="shared" si="29"/>
        <v>22.881699999999999</v>
      </c>
      <c r="F168" s="13">
        <v>0.25424200000000002</v>
      </c>
      <c r="G168" s="3">
        <f t="shared" si="30"/>
        <v>642.57438290794926</v>
      </c>
      <c r="H168" s="3">
        <f t="shared" si="31"/>
        <v>636.74515625800132</v>
      </c>
      <c r="I168" s="3">
        <f t="shared" si="32"/>
        <v>23.360989583762429</v>
      </c>
      <c r="J168" s="16">
        <v>610692</v>
      </c>
      <c r="K168" s="17">
        <v>605152</v>
      </c>
      <c r="L168" s="18">
        <v>228817</v>
      </c>
      <c r="M168" s="11"/>
      <c r="N168" s="15">
        <f t="shared" si="33"/>
        <v>0.95038335832239906</v>
      </c>
      <c r="O168" s="15">
        <f t="shared" si="34"/>
        <v>0.97948333558200074</v>
      </c>
    </row>
    <row r="169" spans="1:15" x14ac:dyDescent="0.2">
      <c r="A169" s="12" t="s">
        <v>19</v>
      </c>
      <c r="B169" s="10">
        <v>0.43099999999999999</v>
      </c>
      <c r="C169" s="13">
        <f>J169</f>
        <v>715.58</v>
      </c>
      <c r="D169" s="13">
        <f t="shared" si="28"/>
        <v>717.77099999999996</v>
      </c>
      <c r="E169" s="13">
        <f t="shared" si="29"/>
        <v>25.255800000000001</v>
      </c>
      <c r="F169" s="13">
        <v>0.28061999999999998</v>
      </c>
      <c r="G169" s="3">
        <f t="shared" si="30"/>
        <v>772.58620658013535</v>
      </c>
      <c r="H169" s="3">
        <f t="shared" si="31"/>
        <v>774.95175114345045</v>
      </c>
      <c r="I169" s="3">
        <f t="shared" si="32"/>
        <v>26.037744641845826</v>
      </c>
      <c r="J169" s="21">
        <v>715.58</v>
      </c>
      <c r="K169" s="17">
        <v>717771</v>
      </c>
      <c r="L169" s="18">
        <v>252558</v>
      </c>
      <c r="M169" s="11"/>
      <c r="N169" s="15">
        <f t="shared" si="33"/>
        <v>0.92621379194371833</v>
      </c>
      <c r="O169" s="15">
        <f t="shared" si="34"/>
        <v>0.96996880288206122</v>
      </c>
    </row>
    <row r="170" spans="1:15" x14ac:dyDescent="0.2">
      <c r="A170" s="12" t="s">
        <v>19</v>
      </c>
      <c r="B170" s="10">
        <v>0.432</v>
      </c>
      <c r="C170" s="13">
        <f t="shared" si="27"/>
        <v>830.46500000000003</v>
      </c>
      <c r="D170" s="13">
        <f t="shared" si="28"/>
        <v>826.65099999999995</v>
      </c>
      <c r="E170" s="13">
        <f t="shared" si="29"/>
        <v>27.7424</v>
      </c>
      <c r="F170" s="13">
        <v>0.308249</v>
      </c>
      <c r="G170" s="3">
        <f t="shared" si="30"/>
        <v>927.56563676401674</v>
      </c>
      <c r="H170" s="3">
        <f t="shared" si="31"/>
        <v>923.30569162651182</v>
      </c>
      <c r="I170" s="3">
        <f t="shared" si="32"/>
        <v>28.958316189642424</v>
      </c>
      <c r="J170" s="16">
        <v>830465</v>
      </c>
      <c r="K170" s="17">
        <v>826651</v>
      </c>
      <c r="L170" s="18">
        <v>277424</v>
      </c>
      <c r="M170" s="11"/>
      <c r="N170" s="15">
        <f t="shared" si="33"/>
        <v>0.89531669467319841</v>
      </c>
      <c r="O170" s="15">
        <f t="shared" si="34"/>
        <v>0.9580115024064374</v>
      </c>
    </row>
    <row r="171" spans="1:15" x14ac:dyDescent="0.2">
      <c r="A171" s="12" t="s">
        <v>19</v>
      </c>
      <c r="B171" s="10">
        <v>0.433</v>
      </c>
      <c r="C171" s="13">
        <f t="shared" si="27"/>
        <v>968.149</v>
      </c>
      <c r="D171" s="13">
        <f t="shared" si="28"/>
        <v>969.92499999999995</v>
      </c>
      <c r="E171" s="13">
        <f>L171/1000</f>
        <v>30.442</v>
      </c>
      <c r="F171" s="13">
        <v>0.33824500000000002</v>
      </c>
      <c r="G171" s="3">
        <f t="shared" si="30"/>
        <v>1131.4322194758793</v>
      </c>
      <c r="H171" s="3">
        <f t="shared" si="31"/>
        <v>1133.5077508473821</v>
      </c>
      <c r="I171" s="3">
        <f t="shared" si="32"/>
        <v>32.290093430890884</v>
      </c>
      <c r="J171" s="16">
        <v>968149</v>
      </c>
      <c r="K171" s="17">
        <v>969925</v>
      </c>
      <c r="L171" s="18">
        <v>30442</v>
      </c>
      <c r="M171" s="11"/>
      <c r="N171" s="15">
        <f t="shared" si="33"/>
        <v>0.85568448850473966</v>
      </c>
      <c r="O171" s="15">
        <f t="shared" si="34"/>
        <v>0.94276593114088447</v>
      </c>
    </row>
    <row r="172" spans="1:15" x14ac:dyDescent="0.2">
      <c r="A172" s="12" t="s">
        <v>19</v>
      </c>
      <c r="B172" s="10">
        <v>0.434</v>
      </c>
      <c r="C172" s="13">
        <f>J172</f>
        <v>1138.53</v>
      </c>
      <c r="D172" s="13">
        <f>K172</f>
        <v>1131.06</v>
      </c>
      <c r="E172" s="13">
        <f t="shared" si="29"/>
        <v>33.983699999999999</v>
      </c>
      <c r="F172" s="13">
        <v>0.37759599999999999</v>
      </c>
      <c r="G172" s="3">
        <f t="shared" si="30"/>
        <v>1431.6865960348041</v>
      </c>
      <c r="H172" s="3">
        <f t="shared" si="31"/>
        <v>1422.2931686570628</v>
      </c>
      <c r="I172" s="3">
        <f t="shared" si="32"/>
        <v>36.971724581780556</v>
      </c>
      <c r="J172" s="21">
        <v>1138.53</v>
      </c>
      <c r="K172" s="19">
        <v>1131.06</v>
      </c>
      <c r="L172" s="18">
        <v>339837</v>
      </c>
      <c r="M172" s="10"/>
      <c r="N172" s="15">
        <f t="shared" si="33"/>
        <v>0.7952368927342548</v>
      </c>
      <c r="O172" s="15">
        <f t="shared" si="34"/>
        <v>0.91918081681120611</v>
      </c>
    </row>
    <row r="173" spans="1:15" x14ac:dyDescent="0.2">
      <c r="A173" s="12" t="s">
        <v>19</v>
      </c>
      <c r="B173" s="10">
        <v>0.435</v>
      </c>
      <c r="C173" s="13">
        <f t="shared" ref="C173:C177" si="39">J173</f>
        <v>1326.35</v>
      </c>
      <c r="D173" s="13">
        <f t="shared" ref="D173:D177" si="40">K173</f>
        <v>1339.76</v>
      </c>
      <c r="E173" s="13">
        <f t="shared" si="29"/>
        <v>38.441699999999997</v>
      </c>
      <c r="F173" s="13">
        <v>0.42713000000000001</v>
      </c>
      <c r="G173" s="3">
        <f t="shared" si="30"/>
        <v>1871.8555220593582</v>
      </c>
      <c r="H173" s="3">
        <f t="shared" si="31"/>
        <v>1890.780830274246</v>
      </c>
      <c r="I173" s="3">
        <f t="shared" si="32"/>
        <v>43.51125421896365</v>
      </c>
      <c r="J173" s="21">
        <v>1326.35</v>
      </c>
      <c r="K173" s="19">
        <v>1339.76</v>
      </c>
      <c r="L173" s="18">
        <v>384417</v>
      </c>
      <c r="M173" s="10"/>
      <c r="N173" s="15">
        <f t="shared" si="33"/>
        <v>0.70857498581984046</v>
      </c>
      <c r="O173" s="15">
        <f t="shared" si="34"/>
        <v>0.88348866724337782</v>
      </c>
    </row>
    <row r="174" spans="1:15" x14ac:dyDescent="0.2">
      <c r="A174" s="12" t="s">
        <v>19</v>
      </c>
      <c r="B174" s="10">
        <v>0.436</v>
      </c>
      <c r="C174" s="13">
        <f t="shared" si="39"/>
        <v>1555.76</v>
      </c>
      <c r="D174" s="13">
        <f t="shared" si="40"/>
        <v>1549.88</v>
      </c>
      <c r="E174" s="13">
        <f t="shared" si="29"/>
        <v>43.076900000000002</v>
      </c>
      <c r="F174" s="13">
        <v>0.478632</v>
      </c>
      <c r="G174" s="3">
        <f t="shared" si="30"/>
        <v>2546.7292212717944</v>
      </c>
      <c r="H174" s="3">
        <f t="shared" si="31"/>
        <v>2537.1038498642006</v>
      </c>
      <c r="I174" s="3">
        <f t="shared" si="32"/>
        <v>51.355290854734051</v>
      </c>
      <c r="J174" s="21">
        <v>1555.76</v>
      </c>
      <c r="K174" s="19">
        <v>1549.88</v>
      </c>
      <c r="L174" s="18">
        <v>430769</v>
      </c>
      <c r="M174" s="10"/>
      <c r="N174" s="15">
        <f t="shared" si="33"/>
        <v>0.61088551817969849</v>
      </c>
      <c r="O174" s="15">
        <f t="shared" si="34"/>
        <v>0.8388015973242039</v>
      </c>
    </row>
    <row r="175" spans="1:15" x14ac:dyDescent="0.2">
      <c r="A175" s="12" t="s">
        <v>19</v>
      </c>
      <c r="B175" s="10">
        <v>0.437</v>
      </c>
      <c r="C175" s="13">
        <f t="shared" si="39"/>
        <v>1844.06</v>
      </c>
      <c r="D175" s="13">
        <f t="shared" si="40"/>
        <v>1832.89</v>
      </c>
      <c r="E175" s="13">
        <f t="shared" si="29"/>
        <v>49.473599999999998</v>
      </c>
      <c r="F175" s="13">
        <v>0.54970600000000003</v>
      </c>
      <c r="G175" s="3">
        <f t="shared" si="30"/>
        <v>3895.7664335653212</v>
      </c>
      <c r="H175" s="3">
        <f t="shared" si="31"/>
        <v>3872.1686595975957</v>
      </c>
      <c r="I175" s="3">
        <f t="shared" si="32"/>
        <v>64.797963633445093</v>
      </c>
      <c r="J175" s="21">
        <v>1844.06</v>
      </c>
      <c r="K175" s="19">
        <v>1832.89</v>
      </c>
      <c r="L175" s="18">
        <v>494736</v>
      </c>
      <c r="M175" s="10"/>
      <c r="N175" s="15">
        <f t="shared" si="33"/>
        <v>0.47334973270262409</v>
      </c>
      <c r="O175" s="15">
        <f t="shared" si="34"/>
        <v>0.76350547495391485</v>
      </c>
    </row>
    <row r="176" spans="1:15" x14ac:dyDescent="0.2">
      <c r="A176" s="12" t="s">
        <v>19</v>
      </c>
      <c r="B176" s="10">
        <v>0.438</v>
      </c>
      <c r="C176" s="13">
        <f t="shared" si="39"/>
        <v>2092.4699999999998</v>
      </c>
      <c r="D176" s="13">
        <f t="shared" si="40"/>
        <v>2085.11</v>
      </c>
      <c r="E176" s="13">
        <f t="shared" si="29"/>
        <v>55.822099999999999</v>
      </c>
      <c r="F176" s="13">
        <v>0.62024599999999996</v>
      </c>
      <c r="G176" s="3">
        <f t="shared" si="30"/>
        <v>6072.7021210881494</v>
      </c>
      <c r="H176" s="3">
        <f t="shared" si="31"/>
        <v>6051.3421553007274</v>
      </c>
      <c r="I176" s="3">
        <f t="shared" si="32"/>
        <v>83.002511008005257</v>
      </c>
      <c r="J176" s="21">
        <v>2092.4699999999998</v>
      </c>
      <c r="K176" s="19">
        <v>2085.11</v>
      </c>
      <c r="L176" s="18">
        <v>558221</v>
      </c>
      <c r="M176" s="10"/>
      <c r="N176" s="15">
        <f t="shared" si="33"/>
        <v>0.34456984029130289</v>
      </c>
      <c r="O176" s="15">
        <f t="shared" si="34"/>
        <v>0.67253507541014246</v>
      </c>
    </row>
    <row r="177" spans="1:15" x14ac:dyDescent="0.2">
      <c r="A177" s="12" t="s">
        <v>19</v>
      </c>
      <c r="B177" s="10">
        <v>0.439</v>
      </c>
      <c r="C177" s="13">
        <f t="shared" si="39"/>
        <v>2399.34</v>
      </c>
      <c r="D177" s="13">
        <f t="shared" si="40"/>
        <v>2384.7800000000002</v>
      </c>
      <c r="E177" s="13">
        <f t="shared" si="29"/>
        <v>64.402299999999997</v>
      </c>
      <c r="F177" s="13">
        <v>0.71558100000000002</v>
      </c>
      <c r="G177" s="3">
        <f t="shared" si="30"/>
        <v>12155.460005347031</v>
      </c>
      <c r="H177" s="3">
        <f t="shared" si="31"/>
        <v>12081.696596377127</v>
      </c>
      <c r="I177" s="3">
        <f t="shared" si="32"/>
        <v>122.79953735558234</v>
      </c>
      <c r="J177" s="21">
        <v>2399.34</v>
      </c>
      <c r="K177" s="19">
        <v>2384.7800000000002</v>
      </c>
      <c r="L177" s="18">
        <v>644023</v>
      </c>
      <c r="M177" s="10"/>
      <c r="N177" s="15">
        <f t="shared" si="33"/>
        <v>0.19738784043915747</v>
      </c>
      <c r="O177" s="15">
        <f t="shared" si="34"/>
        <v>0.52445067291674397</v>
      </c>
    </row>
    <row r="178" spans="1:15" x14ac:dyDescent="0.2">
      <c r="A178" s="12" t="s">
        <v>20</v>
      </c>
      <c r="B178" s="10">
        <v>0.42399999999999999</v>
      </c>
      <c r="C178" s="13">
        <f t="shared" si="27"/>
        <v>298.95699999999999</v>
      </c>
      <c r="D178" s="13">
        <f t="shared" si="28"/>
        <v>297.58300000000003</v>
      </c>
      <c r="E178" s="13">
        <f>L178/1000</f>
        <v>14.951000000000001</v>
      </c>
      <c r="F178" s="13">
        <v>0.14951</v>
      </c>
      <c r="G178" s="3">
        <f t="shared" si="30"/>
        <v>299.84454834869604</v>
      </c>
      <c r="H178" s="3">
        <f t="shared" si="31"/>
        <v>298.46646919540274</v>
      </c>
      <c r="I178" s="3">
        <f t="shared" si="32"/>
        <v>14.970173426785966</v>
      </c>
      <c r="J178" s="16">
        <v>298957</v>
      </c>
      <c r="K178" s="17">
        <v>297583</v>
      </c>
      <c r="L178" s="18">
        <v>14951</v>
      </c>
      <c r="M178" s="11"/>
      <c r="N178" s="15">
        <f t="shared" si="33"/>
        <v>0.99703997170005609</v>
      </c>
      <c r="O178" s="15">
        <f t="shared" si="34"/>
        <v>0.99871922480526121</v>
      </c>
    </row>
    <row r="179" spans="1:15" x14ac:dyDescent="0.2">
      <c r="A179" s="12" t="s">
        <v>20</v>
      </c>
      <c r="B179" s="10">
        <v>0.42499999999999999</v>
      </c>
      <c r="C179" s="13">
        <f t="shared" si="27"/>
        <v>331.06200000000001</v>
      </c>
      <c r="D179" s="13">
        <f t="shared" si="28"/>
        <v>333.93400000000003</v>
      </c>
      <c r="E179" s="13">
        <f t="shared" si="29"/>
        <v>15.753399999999999</v>
      </c>
      <c r="F179" s="13">
        <v>0.15753400000000001</v>
      </c>
      <c r="G179" s="3">
        <f t="shared" si="30"/>
        <v>332.44811797518628</v>
      </c>
      <c r="H179" s="3">
        <f t="shared" si="31"/>
        <v>335.33214270416374</v>
      </c>
      <c r="I179" s="3">
        <f t="shared" si="32"/>
        <v>15.781829290547996</v>
      </c>
      <c r="J179" s="16">
        <v>331062</v>
      </c>
      <c r="K179" s="17">
        <v>333934</v>
      </c>
      <c r="L179" s="18">
        <v>157534</v>
      </c>
      <c r="M179" s="11"/>
      <c r="N179" s="15">
        <f t="shared" si="33"/>
        <v>0.99583057355346583</v>
      </c>
      <c r="O179" s="15">
        <f t="shared" si="34"/>
        <v>0.99819860612958067</v>
      </c>
    </row>
    <row r="180" spans="1:15" x14ac:dyDescent="0.2">
      <c r="A180" s="12" t="s">
        <v>20</v>
      </c>
      <c r="B180" s="10">
        <v>0.42599999999999999</v>
      </c>
      <c r="C180" s="13">
        <f t="shared" si="27"/>
        <v>373.13099999999997</v>
      </c>
      <c r="D180" s="13">
        <f t="shared" si="28"/>
        <v>373.90600000000001</v>
      </c>
      <c r="E180" s="13">
        <f t="shared" si="29"/>
        <v>17.100899999999999</v>
      </c>
      <c r="F180" s="13">
        <v>0.17100899999999999</v>
      </c>
      <c r="G180" s="3">
        <f t="shared" si="30"/>
        <v>375.72528943687774</v>
      </c>
      <c r="H180" s="3">
        <f t="shared" si="31"/>
        <v>376.50567782410263</v>
      </c>
      <c r="I180" s="3">
        <f t="shared" si="32"/>
        <v>17.151899411587205</v>
      </c>
      <c r="J180" s="16">
        <v>373131</v>
      </c>
      <c r="K180" s="17">
        <v>373906</v>
      </c>
      <c r="L180" s="18">
        <v>171009</v>
      </c>
      <c r="M180" s="11"/>
      <c r="N180" s="15">
        <f t="shared" si="33"/>
        <v>0.99309524934888993</v>
      </c>
      <c r="O180" s="15">
        <f t="shared" si="34"/>
        <v>0.99702660268910193</v>
      </c>
    </row>
    <row r="181" spans="1:15" x14ac:dyDescent="0.2">
      <c r="A181" s="12" t="s">
        <v>20</v>
      </c>
      <c r="B181" s="10">
        <v>0.42699999999999999</v>
      </c>
      <c r="C181" s="13">
        <f t="shared" si="27"/>
        <v>411.88799999999998</v>
      </c>
      <c r="D181" s="13">
        <f>K181</f>
        <v>414.22</v>
      </c>
      <c r="E181" s="13">
        <f t="shared" si="29"/>
        <v>18.077400000000001</v>
      </c>
      <c r="F181" s="13">
        <v>0.18077399999999999</v>
      </c>
      <c r="G181" s="3">
        <f t="shared" si="30"/>
        <v>415.84149155569651</v>
      </c>
      <c r="H181" s="3">
        <f t="shared" si="31"/>
        <v>418.19587517043618</v>
      </c>
      <c r="I181" s="3">
        <f t="shared" si="32"/>
        <v>18.151488459414676</v>
      </c>
      <c r="J181" s="16">
        <v>411888</v>
      </c>
      <c r="K181" s="19">
        <v>414.22</v>
      </c>
      <c r="L181" s="18">
        <v>180774</v>
      </c>
      <c r="M181" s="10"/>
      <c r="N181" s="15">
        <f t="shared" si="33"/>
        <v>0.99049279199892681</v>
      </c>
      <c r="O181" s="15">
        <f t="shared" si="34"/>
        <v>0.99591832594994445</v>
      </c>
    </row>
    <row r="182" spans="1:15" x14ac:dyDescent="0.2">
      <c r="A182" s="12" t="s">
        <v>20</v>
      </c>
      <c r="B182" s="10">
        <v>0.42799999999999999</v>
      </c>
      <c r="C182" s="13">
        <f t="shared" si="27"/>
        <v>470.61900000000003</v>
      </c>
      <c r="D182" s="13">
        <f t="shared" si="28"/>
        <v>468.68599999999998</v>
      </c>
      <c r="E182" s="13">
        <f t="shared" si="29"/>
        <v>19.415700000000001</v>
      </c>
      <c r="F182" s="13">
        <v>0.194157</v>
      </c>
      <c r="G182" s="3">
        <f t="shared" si="30"/>
        <v>477.30799358141337</v>
      </c>
      <c r="H182" s="3">
        <f t="shared" si="31"/>
        <v>475.34751950027157</v>
      </c>
      <c r="I182" s="3">
        <f t="shared" si="32"/>
        <v>19.532625200491083</v>
      </c>
      <c r="J182" s="16">
        <v>470619</v>
      </c>
      <c r="K182" s="17">
        <v>468686</v>
      </c>
      <c r="L182" s="18">
        <v>194157</v>
      </c>
      <c r="M182" s="11"/>
      <c r="N182" s="15">
        <f t="shared" si="33"/>
        <v>0.98598600134218695</v>
      </c>
      <c r="O182" s="15">
        <f t="shared" si="34"/>
        <v>0.99401385122117936</v>
      </c>
    </row>
    <row r="183" spans="1:15" x14ac:dyDescent="0.2">
      <c r="A183" s="12" t="s">
        <v>20</v>
      </c>
      <c r="B183" s="10">
        <v>0.42899999999999999</v>
      </c>
      <c r="C183" s="13">
        <f t="shared" si="27"/>
        <v>549.66600000000005</v>
      </c>
      <c r="D183" s="13">
        <f t="shared" si="28"/>
        <v>541.75400000000002</v>
      </c>
      <c r="E183" s="13">
        <f t="shared" si="29"/>
        <v>21.121600000000001</v>
      </c>
      <c r="F183" s="13">
        <v>0.21121599999999999</v>
      </c>
      <c r="G183" s="3">
        <f t="shared" si="30"/>
        <v>561.72714794570663</v>
      </c>
      <c r="H183" s="3">
        <f t="shared" si="31"/>
        <v>553.64153742123096</v>
      </c>
      <c r="I183" s="3">
        <f t="shared" si="32"/>
        <v>21.315568088612299</v>
      </c>
      <c r="J183" s="16">
        <v>549666</v>
      </c>
      <c r="K183" s="17">
        <v>541754</v>
      </c>
      <c r="L183" s="18">
        <v>211216</v>
      </c>
      <c r="M183" s="11"/>
      <c r="N183" s="15">
        <f t="shared" si="33"/>
        <v>0.97852845818505396</v>
      </c>
      <c r="O183" s="15">
        <f t="shared" si="34"/>
        <v>0.99090016799899772</v>
      </c>
    </row>
    <row r="184" spans="1:15" x14ac:dyDescent="0.2">
      <c r="A184" s="12" t="s">
        <v>20</v>
      </c>
      <c r="B184" s="10">
        <v>0.43</v>
      </c>
      <c r="C184" s="13">
        <f t="shared" si="27"/>
        <v>620.19799999999998</v>
      </c>
      <c r="D184" s="13">
        <f t="shared" si="28"/>
        <v>623.928</v>
      </c>
      <c r="E184" s="13">
        <f t="shared" si="29"/>
        <v>22.941800000000001</v>
      </c>
      <c r="F184" s="13">
        <v>0.22941800000000001</v>
      </c>
      <c r="G184" s="3">
        <f t="shared" si="30"/>
        <v>640.50068855707309</v>
      </c>
      <c r="H184" s="3">
        <f t="shared" si="31"/>
        <v>644.35279315643959</v>
      </c>
      <c r="I184" s="3">
        <f t="shared" si="32"/>
        <v>23.251103615416589</v>
      </c>
      <c r="J184" s="16">
        <v>620198</v>
      </c>
      <c r="K184" s="17">
        <v>623928</v>
      </c>
      <c r="L184" s="18">
        <v>229418</v>
      </c>
      <c r="M184" s="11"/>
      <c r="N184" s="15">
        <f t="shared" si="33"/>
        <v>0.96830184741438574</v>
      </c>
      <c r="O184" s="15">
        <f t="shared" si="34"/>
        <v>0.98669725013777387</v>
      </c>
    </row>
    <row r="185" spans="1:15" x14ac:dyDescent="0.2">
      <c r="A185" s="12" t="s">
        <v>20</v>
      </c>
      <c r="B185" s="10">
        <v>0.43099999999999999</v>
      </c>
      <c r="C185" s="13">
        <f t="shared" si="27"/>
        <v>738.50099999999998</v>
      </c>
      <c r="D185" s="13">
        <f t="shared" si="28"/>
        <v>731.91499999999996</v>
      </c>
      <c r="E185" s="13">
        <f t="shared" si="29"/>
        <v>25.651199999999999</v>
      </c>
      <c r="F185" s="13">
        <v>0.25651200000000002</v>
      </c>
      <c r="G185" s="3">
        <f t="shared" si="30"/>
        <v>778.58933062042593</v>
      </c>
      <c r="H185" s="3">
        <f t="shared" si="31"/>
        <v>771.64582027789947</v>
      </c>
      <c r="I185" s="3">
        <f t="shared" si="32"/>
        <v>26.208421294501481</v>
      </c>
      <c r="J185" s="16">
        <v>738501</v>
      </c>
      <c r="K185" s="17">
        <v>731915</v>
      </c>
      <c r="L185" s="18">
        <v>256512</v>
      </c>
      <c r="M185" s="11"/>
      <c r="N185" s="15">
        <f t="shared" si="33"/>
        <v>0.94851158493466481</v>
      </c>
      <c r="O185" s="15">
        <f t="shared" si="34"/>
        <v>0.97873884549397161</v>
      </c>
    </row>
    <row r="186" spans="1:15" x14ac:dyDescent="0.2">
      <c r="A186" s="12" t="s">
        <v>20</v>
      </c>
      <c r="B186" s="10">
        <v>0.432</v>
      </c>
      <c r="C186" s="13">
        <f t="shared" si="27"/>
        <v>861.69200000000001</v>
      </c>
      <c r="D186" s="13">
        <f t="shared" si="28"/>
        <v>856.702</v>
      </c>
      <c r="E186" s="13">
        <f t="shared" si="29"/>
        <v>27.909300000000002</v>
      </c>
      <c r="F186" s="13">
        <v>0.27909299999999998</v>
      </c>
      <c r="G186" s="3">
        <f t="shared" si="30"/>
        <v>928.79093120834921</v>
      </c>
      <c r="H186" s="3">
        <f t="shared" si="31"/>
        <v>923.41236584307978</v>
      </c>
      <c r="I186" s="3">
        <f t="shared" si="32"/>
        <v>28.755555681233957</v>
      </c>
      <c r="J186" s="16">
        <v>861692</v>
      </c>
      <c r="K186" s="17">
        <v>856702</v>
      </c>
      <c r="L186" s="18">
        <v>279093</v>
      </c>
      <c r="M186" s="11"/>
      <c r="N186" s="15">
        <f t="shared" si="33"/>
        <v>0.92775668995706706</v>
      </c>
      <c r="O186" s="15">
        <f t="shared" si="34"/>
        <v>0.97057070673176982</v>
      </c>
    </row>
    <row r="187" spans="1:15" x14ac:dyDescent="0.2">
      <c r="A187" s="12" t="s">
        <v>20</v>
      </c>
      <c r="B187" s="10">
        <v>0.433</v>
      </c>
      <c r="C187" s="13">
        <f>J187</f>
        <v>1021.61</v>
      </c>
      <c r="D187" s="13">
        <f>K187</f>
        <v>1015.48</v>
      </c>
      <c r="E187" s="13">
        <f t="shared" si="29"/>
        <v>31.297899999999998</v>
      </c>
      <c r="F187" s="13">
        <v>0.31297900000000001</v>
      </c>
      <c r="G187" s="3">
        <f t="shared" si="30"/>
        <v>1148.5545827893891</v>
      </c>
      <c r="H187" s="3">
        <f t="shared" si="31"/>
        <v>1141.6628730444777</v>
      </c>
      <c r="I187" s="3">
        <f t="shared" si="32"/>
        <v>32.746493481616348</v>
      </c>
      <c r="J187" s="21">
        <v>1021.61</v>
      </c>
      <c r="K187" s="19">
        <v>1015.48</v>
      </c>
      <c r="L187" s="18">
        <v>312979</v>
      </c>
      <c r="M187" s="10"/>
      <c r="N187" s="15">
        <f t="shared" si="33"/>
        <v>0.88947448846437027</v>
      </c>
      <c r="O187" s="15">
        <f t="shared" si="34"/>
        <v>0.95576340158589568</v>
      </c>
    </row>
    <row r="188" spans="1:15" x14ac:dyDescent="0.2">
      <c r="A188" s="12" t="s">
        <v>20</v>
      </c>
      <c r="B188" s="10">
        <v>0.434</v>
      </c>
      <c r="C188" s="13">
        <f t="shared" ref="C188:C193" si="41">J188</f>
        <v>1201.93</v>
      </c>
      <c r="D188" s="13">
        <f t="shared" ref="D188:D193" si="42">K188</f>
        <v>1213.74</v>
      </c>
      <c r="E188" s="13">
        <f t="shared" si="29"/>
        <v>34.709600000000002</v>
      </c>
      <c r="F188" s="13">
        <v>0.34709600000000002</v>
      </c>
      <c r="G188" s="3">
        <f t="shared" si="30"/>
        <v>1425.9962478598372</v>
      </c>
      <c r="H188" s="3">
        <f t="shared" si="31"/>
        <v>1440.0078922045366</v>
      </c>
      <c r="I188" s="3">
        <f t="shared" si="32"/>
        <v>37.011012574400809</v>
      </c>
      <c r="J188" s="21">
        <v>1201.93</v>
      </c>
      <c r="K188" s="19">
        <v>1213.74</v>
      </c>
      <c r="L188" s="18">
        <v>347096</v>
      </c>
      <c r="M188" s="10"/>
      <c r="N188" s="15">
        <f t="shared" si="33"/>
        <v>0.84287038048233287</v>
      </c>
      <c r="O188" s="15">
        <f t="shared" si="34"/>
        <v>0.9378181677744043</v>
      </c>
    </row>
    <row r="189" spans="1:15" x14ac:dyDescent="0.2">
      <c r="A189" s="12" t="s">
        <v>20</v>
      </c>
      <c r="B189" s="10">
        <v>0.435</v>
      </c>
      <c r="C189" s="13">
        <f t="shared" si="41"/>
        <v>1451.73</v>
      </c>
      <c r="D189" s="13">
        <f t="shared" si="42"/>
        <v>1450.22</v>
      </c>
      <c r="E189" s="13">
        <f t="shared" si="29"/>
        <v>39.341900000000003</v>
      </c>
      <c r="F189" s="13">
        <v>0.39341900000000002</v>
      </c>
      <c r="G189" s="3">
        <f t="shared" si="30"/>
        <v>1888.6896929009604</v>
      </c>
      <c r="H189" s="3">
        <f t="shared" si="31"/>
        <v>1886.72519438107</v>
      </c>
      <c r="I189" s="3">
        <f t="shared" si="32"/>
        <v>43.303085409982003</v>
      </c>
      <c r="J189" s="21">
        <v>1451.73</v>
      </c>
      <c r="K189" s="19">
        <v>1450.22</v>
      </c>
      <c r="L189" s="18">
        <v>393419</v>
      </c>
      <c r="M189" s="10"/>
      <c r="N189" s="15">
        <f t="shared" si="33"/>
        <v>0.76864399983577725</v>
      </c>
      <c r="O189" s="15">
        <f t="shared" si="34"/>
        <v>0.90852417622258186</v>
      </c>
    </row>
    <row r="190" spans="1:15" x14ac:dyDescent="0.2">
      <c r="A190" s="12" t="s">
        <v>20</v>
      </c>
      <c r="B190" s="10">
        <v>0.436</v>
      </c>
      <c r="C190" s="13">
        <f t="shared" si="41"/>
        <v>1729.58</v>
      </c>
      <c r="D190" s="13">
        <f t="shared" si="42"/>
        <v>1734.22</v>
      </c>
      <c r="E190" s="13">
        <f t="shared" si="29"/>
        <v>45.2256</v>
      </c>
      <c r="F190" s="13">
        <v>0.45225599999999999</v>
      </c>
      <c r="G190" s="3">
        <f t="shared" si="30"/>
        <v>2614.4725615445159</v>
      </c>
      <c r="H190" s="3">
        <f t="shared" si="31"/>
        <v>2621.4864913341567</v>
      </c>
      <c r="I190" s="3">
        <f t="shared" si="32"/>
        <v>52.424098051741559</v>
      </c>
      <c r="J190" s="21">
        <v>1729.58</v>
      </c>
      <c r="K190" s="19">
        <v>1734.22</v>
      </c>
      <c r="L190" s="18">
        <v>452256</v>
      </c>
      <c r="M190" s="10"/>
      <c r="N190" s="15">
        <f t="shared" si="33"/>
        <v>0.66154069675079696</v>
      </c>
      <c r="O190" s="15">
        <f t="shared" si="34"/>
        <v>0.86268723126839908</v>
      </c>
    </row>
    <row r="191" spans="1:15" x14ac:dyDescent="0.2">
      <c r="A191" s="12" t="s">
        <v>20</v>
      </c>
      <c r="B191" s="10">
        <v>0.437</v>
      </c>
      <c r="C191" s="13">
        <f t="shared" si="41"/>
        <v>2066.8200000000002</v>
      </c>
      <c r="D191" s="13">
        <f t="shared" si="42"/>
        <v>2073.2800000000002</v>
      </c>
      <c r="E191" s="13">
        <f t="shared" si="29"/>
        <v>51.8429</v>
      </c>
      <c r="F191" s="13">
        <v>0.51842900000000003</v>
      </c>
      <c r="G191" s="3">
        <f t="shared" si="30"/>
        <v>3873.6390486091127</v>
      </c>
      <c r="H191" s="3">
        <f t="shared" si="31"/>
        <v>3885.7463962513916</v>
      </c>
      <c r="I191" s="3">
        <f t="shared" si="32"/>
        <v>64.913795379903689</v>
      </c>
      <c r="J191" s="21">
        <v>2066.8200000000002</v>
      </c>
      <c r="K191" s="19">
        <v>2073.2800000000002</v>
      </c>
      <c r="L191" s="18">
        <v>518429</v>
      </c>
      <c r="M191" s="10"/>
      <c r="N191" s="15">
        <f t="shared" si="33"/>
        <v>0.53356029667816429</v>
      </c>
      <c r="O191" s="15">
        <f t="shared" si="34"/>
        <v>0.7986422561890405</v>
      </c>
    </row>
    <row r="192" spans="1:15" x14ac:dyDescent="0.2">
      <c r="A192" s="12" t="s">
        <v>20</v>
      </c>
      <c r="B192" s="10">
        <v>0.438</v>
      </c>
      <c r="C192" s="13">
        <f t="shared" si="41"/>
        <v>2424.17</v>
      </c>
      <c r="D192" s="13">
        <f t="shared" si="42"/>
        <v>2425.31</v>
      </c>
      <c r="E192" s="13">
        <f>L192/1000</f>
        <v>59.899000000000001</v>
      </c>
      <c r="F192" s="13">
        <v>0.59899000000000002</v>
      </c>
      <c r="G192" s="3">
        <f t="shared" si="30"/>
        <v>6346.2727889074868</v>
      </c>
      <c r="H192" s="3">
        <f t="shared" si="31"/>
        <v>6349.2572128461352</v>
      </c>
      <c r="I192" s="3">
        <f t="shared" si="32"/>
        <v>85.368206293277694</v>
      </c>
      <c r="J192" s="21">
        <v>2424.17</v>
      </c>
      <c r="K192" s="19">
        <v>2425.31</v>
      </c>
      <c r="L192" s="18">
        <v>59899</v>
      </c>
      <c r="M192" s="10"/>
      <c r="N192" s="15">
        <f t="shared" si="33"/>
        <v>0.38198326492317736</v>
      </c>
      <c r="O192" s="15">
        <f t="shared" si="34"/>
        <v>0.70165466279355027</v>
      </c>
    </row>
    <row r="193" spans="1:15" x14ac:dyDescent="0.2">
      <c r="A193" s="12" t="s">
        <v>20</v>
      </c>
      <c r="B193" s="10">
        <v>0.439</v>
      </c>
      <c r="C193" s="13">
        <f t="shared" si="41"/>
        <v>2812</v>
      </c>
      <c r="D193" s="13">
        <f t="shared" si="42"/>
        <v>2814.18</v>
      </c>
      <c r="E193" s="13">
        <f t="shared" si="29"/>
        <v>70.190299999999993</v>
      </c>
      <c r="F193" s="13">
        <v>0.70190300000000005</v>
      </c>
      <c r="G193" s="3">
        <f t="shared" si="30"/>
        <v>13008.502056553532</v>
      </c>
      <c r="H193" s="3">
        <f t="shared" si="31"/>
        <v>13018.586883894672</v>
      </c>
      <c r="I193" s="3">
        <f t="shared" si="32"/>
        <v>128.22713221080207</v>
      </c>
      <c r="J193" s="21">
        <v>2812</v>
      </c>
      <c r="K193" s="19">
        <v>2814.18</v>
      </c>
      <c r="L193" s="18">
        <v>701903</v>
      </c>
      <c r="M193" s="10"/>
      <c r="N193" s="15">
        <f t="shared" si="33"/>
        <v>0.216166318594949</v>
      </c>
      <c r="O193" s="15">
        <f t="shared" si="34"/>
        <v>0.54739039070614925</v>
      </c>
    </row>
    <row r="194" spans="1:15" x14ac:dyDescent="0.2">
      <c r="A194" s="12" t="s">
        <v>21</v>
      </c>
      <c r="B194" s="10">
        <v>0.42399999999999999</v>
      </c>
      <c r="C194" s="13">
        <f t="shared" si="27"/>
        <v>294.98500000000001</v>
      </c>
      <c r="D194" s="13">
        <f t="shared" si="28"/>
        <v>297.11900000000003</v>
      </c>
      <c r="E194" s="13">
        <f t="shared" si="29"/>
        <v>14.904299999999999</v>
      </c>
      <c r="F194" s="13">
        <v>0.12420200000000001</v>
      </c>
      <c r="G194" s="3">
        <f t="shared" si="30"/>
        <v>295.20784795605442</v>
      </c>
      <c r="H194" s="3">
        <f t="shared" si="31"/>
        <v>297.34346009747929</v>
      </c>
      <c r="I194" s="3">
        <f t="shared" si="32"/>
        <v>14.909183251271559</v>
      </c>
      <c r="J194" s="16">
        <v>294985</v>
      </c>
      <c r="K194" s="17">
        <v>297119</v>
      </c>
      <c r="L194" s="18">
        <v>149043</v>
      </c>
      <c r="M194" s="11"/>
      <c r="N194" s="15">
        <f t="shared" si="33"/>
        <v>0.99924511506859548</v>
      </c>
      <c r="O194" s="15">
        <f t="shared" si="34"/>
        <v>0.9996724668823731</v>
      </c>
    </row>
    <row r="195" spans="1:15" x14ac:dyDescent="0.2">
      <c r="A195" s="12" t="s">
        <v>21</v>
      </c>
      <c r="B195" s="10">
        <v>0.42499999999999999</v>
      </c>
      <c r="C195" s="13">
        <f t="shared" ref="C195:C218" si="43">J195/1000</f>
        <v>327.71199999999999</v>
      </c>
      <c r="D195" s="13">
        <f t="shared" ref="D195:D218" si="44">K195/1000</f>
        <v>324.22899999999998</v>
      </c>
      <c r="E195" s="13">
        <f t="shared" ref="E195:E225" si="45">L195/10000</f>
        <v>15.8344</v>
      </c>
      <c r="F195" s="13">
        <v>0.13195299999999999</v>
      </c>
      <c r="G195" s="3">
        <f t="shared" ref="G195:G225" si="46">C195/$N195</f>
        <v>328.10975395105788</v>
      </c>
      <c r="H195" s="3">
        <f t="shared" ref="H195:H225" si="47">D195/$N195</f>
        <v>324.62252652877385</v>
      </c>
      <c r="I195" s="3">
        <f t="shared" ref="I195:I225" si="48">E195/$O195</f>
        <v>15.842728160312749</v>
      </c>
      <c r="J195" s="16">
        <v>327712</v>
      </c>
      <c r="K195" s="17">
        <v>324229</v>
      </c>
      <c r="L195" s="18">
        <v>158344</v>
      </c>
      <c r="M195" s="11"/>
      <c r="N195" s="15">
        <f t="shared" ref="N195:N225" si="49">1-2.3661*EXP(-1/F195)-9.011*EXP(-2/F195)+22.044*EXP(-3/F195)</f>
        <v>0.99878774115591451</v>
      </c>
      <c r="O195" s="15">
        <f t="shared" ref="O195:O225" si="50">1-1.0276*EXP(-1/F195)-0.8116*EXP(-2/F195)-11.3765*EXP(-3/F195)</f>
        <v>0.9994743228420967</v>
      </c>
    </row>
    <row r="196" spans="1:15" x14ac:dyDescent="0.2">
      <c r="A196" s="12" t="s">
        <v>21</v>
      </c>
      <c r="B196" s="10">
        <v>0.42599999999999999</v>
      </c>
      <c r="C196" s="13">
        <f t="shared" si="43"/>
        <v>372.92599999999999</v>
      </c>
      <c r="D196" s="13">
        <f t="shared" si="44"/>
        <v>371.59199999999998</v>
      </c>
      <c r="E196" s="13">
        <f t="shared" si="45"/>
        <v>17.0701</v>
      </c>
      <c r="F196" s="13">
        <v>0.14225099999999999</v>
      </c>
      <c r="G196" s="3">
        <f t="shared" si="46"/>
        <v>373.71125774739988</v>
      </c>
      <c r="H196" s="3">
        <f t="shared" si="47"/>
        <v>372.37444878842399</v>
      </c>
      <c r="I196" s="3">
        <f t="shared" si="48"/>
        <v>17.08565061419802</v>
      </c>
      <c r="J196" s="16">
        <v>372926</v>
      </c>
      <c r="K196" s="17">
        <v>371592</v>
      </c>
      <c r="L196" s="18">
        <v>170701</v>
      </c>
      <c r="M196" s="11"/>
      <c r="N196" s="15">
        <f t="shared" si="49"/>
        <v>0.99789875811573581</v>
      </c>
      <c r="O196" s="15">
        <f t="shared" si="50"/>
        <v>0.9990898436033161</v>
      </c>
    </row>
    <row r="197" spans="1:15" x14ac:dyDescent="0.2">
      <c r="A197" s="12" t="s">
        <v>21</v>
      </c>
      <c r="B197" s="10">
        <v>0.42699999999999999</v>
      </c>
      <c r="C197" s="13">
        <f t="shared" si="43"/>
        <v>411.214</v>
      </c>
      <c r="D197" s="13">
        <f t="shared" si="44"/>
        <v>417.56599999999997</v>
      </c>
      <c r="E197" s="13">
        <f t="shared" si="45"/>
        <v>18.104399999999998</v>
      </c>
      <c r="F197" s="13">
        <v>0.15087</v>
      </c>
      <c r="G197" s="3">
        <f t="shared" si="46"/>
        <v>412.5113081208122</v>
      </c>
      <c r="H197" s="3">
        <f t="shared" si="47"/>
        <v>418.88334756787231</v>
      </c>
      <c r="I197" s="3">
        <f t="shared" si="48"/>
        <v>18.129063834939778</v>
      </c>
      <c r="J197" s="16">
        <v>411214</v>
      </c>
      <c r="K197" s="17">
        <v>417566</v>
      </c>
      <c r="L197" s="18">
        <v>181044</v>
      </c>
      <c r="M197" s="11"/>
      <c r="N197" s="15">
        <f t="shared" si="49"/>
        <v>0.99685509682941287</v>
      </c>
      <c r="O197" s="15">
        <f t="shared" si="50"/>
        <v>0.99863954172348135</v>
      </c>
    </row>
    <row r="198" spans="1:15" x14ac:dyDescent="0.2">
      <c r="A198" s="12" t="s">
        <v>21</v>
      </c>
      <c r="B198" s="10">
        <v>0.42799999999999999</v>
      </c>
      <c r="C198" s="13">
        <f t="shared" si="43"/>
        <v>477.07499999999999</v>
      </c>
      <c r="D198" s="13">
        <f t="shared" si="44"/>
        <v>472.76600000000002</v>
      </c>
      <c r="E198" s="13">
        <f t="shared" si="45"/>
        <v>19.517700000000001</v>
      </c>
      <c r="F198" s="13">
        <v>0.16264700000000001</v>
      </c>
      <c r="G198" s="3">
        <f t="shared" si="46"/>
        <v>479.51941785687154</v>
      </c>
      <c r="H198" s="3">
        <f t="shared" si="47"/>
        <v>475.18833957453597</v>
      </c>
      <c r="I198" s="3">
        <f t="shared" si="48"/>
        <v>19.560732603030957</v>
      </c>
      <c r="J198" s="16">
        <v>477075</v>
      </c>
      <c r="K198" s="17">
        <v>472766</v>
      </c>
      <c r="L198" s="18">
        <v>195177</v>
      </c>
      <c r="M198" s="11"/>
      <c r="N198" s="15">
        <f t="shared" si="49"/>
        <v>0.99490235897474921</v>
      </c>
      <c r="O198" s="15">
        <f t="shared" si="50"/>
        <v>0.99780005156737905</v>
      </c>
    </row>
    <row r="199" spans="1:15" x14ac:dyDescent="0.2">
      <c r="A199" s="12" t="s">
        <v>21</v>
      </c>
      <c r="B199" s="10">
        <v>0.42899999999999999</v>
      </c>
      <c r="C199" s="13">
        <f t="shared" si="43"/>
        <v>559.70299999999997</v>
      </c>
      <c r="D199" s="13">
        <f t="shared" si="44"/>
        <v>558.18100000000004</v>
      </c>
      <c r="E199" s="13">
        <f t="shared" si="45"/>
        <v>21.528400000000001</v>
      </c>
      <c r="F199" s="13">
        <v>0.17940400000000001</v>
      </c>
      <c r="G199" s="3">
        <f t="shared" si="46"/>
        <v>564.84789873525961</v>
      </c>
      <c r="H199" s="3">
        <f t="shared" si="47"/>
        <v>563.3119082155107</v>
      </c>
      <c r="I199" s="3">
        <f t="shared" si="48"/>
        <v>21.6129560351871</v>
      </c>
      <c r="J199" s="16">
        <v>559703</v>
      </c>
      <c r="K199" s="17">
        <v>558181</v>
      </c>
      <c r="L199" s="18">
        <v>215284</v>
      </c>
      <c r="M199" s="11"/>
      <c r="N199" s="15">
        <f t="shared" si="49"/>
        <v>0.99089153248727757</v>
      </c>
      <c r="O199" s="15">
        <f t="shared" si="50"/>
        <v>0.99608771539397767</v>
      </c>
    </row>
    <row r="200" spans="1:15" x14ac:dyDescent="0.2">
      <c r="A200" s="12" t="s">
        <v>21</v>
      </c>
      <c r="B200" s="10">
        <v>0.43</v>
      </c>
      <c r="C200" s="13">
        <f t="shared" si="43"/>
        <v>639.98299999999995</v>
      </c>
      <c r="D200" s="13">
        <f t="shared" si="44"/>
        <v>639.89700000000005</v>
      </c>
      <c r="E200" s="13">
        <f>L200</f>
        <v>23.29</v>
      </c>
      <c r="F200" s="13">
        <v>0.19408300000000001</v>
      </c>
      <c r="G200" s="3">
        <f t="shared" si="46"/>
        <v>649.0607173084685</v>
      </c>
      <c r="H200" s="3">
        <f t="shared" si="47"/>
        <v>648.97349745780309</v>
      </c>
      <c r="I200" s="3">
        <f t="shared" si="48"/>
        <v>23.429978725035351</v>
      </c>
      <c r="J200" s="16">
        <v>639983</v>
      </c>
      <c r="K200" s="17">
        <v>639897</v>
      </c>
      <c r="L200" s="22">
        <v>23.29</v>
      </c>
      <c r="M200" s="11"/>
      <c r="N200" s="15">
        <f t="shared" si="49"/>
        <v>0.9860140706926277</v>
      </c>
      <c r="O200" s="15">
        <f t="shared" si="50"/>
        <v>0.99402565718568991</v>
      </c>
    </row>
    <row r="201" spans="1:15" x14ac:dyDescent="0.2">
      <c r="A201" s="12" t="s">
        <v>21</v>
      </c>
      <c r="B201" s="10">
        <v>0.43099999999999999</v>
      </c>
      <c r="C201" s="13">
        <f t="shared" si="43"/>
        <v>744.84199999999998</v>
      </c>
      <c r="D201" s="13">
        <f t="shared" si="44"/>
        <v>752.77700000000004</v>
      </c>
      <c r="E201" s="13">
        <f t="shared" si="45"/>
        <v>25.434200000000001</v>
      </c>
      <c r="F201" s="13">
        <v>0.211952</v>
      </c>
      <c r="G201" s="3">
        <f t="shared" si="46"/>
        <v>761.47153076849111</v>
      </c>
      <c r="H201" s="3">
        <f t="shared" si="47"/>
        <v>769.58368958425081</v>
      </c>
      <c r="I201" s="3">
        <f t="shared" si="48"/>
        <v>25.67171449835714</v>
      </c>
      <c r="J201" s="16">
        <v>744842</v>
      </c>
      <c r="K201" s="17">
        <v>752777</v>
      </c>
      <c r="L201" s="18">
        <v>254342</v>
      </c>
      <c r="M201" s="11"/>
      <c r="N201" s="15">
        <f t="shared" si="49"/>
        <v>0.9781613230481403</v>
      </c>
      <c r="O201" s="15">
        <f t="shared" si="50"/>
        <v>0.99074800795356543</v>
      </c>
    </row>
    <row r="202" spans="1:15" x14ac:dyDescent="0.2">
      <c r="A202" s="12" t="s">
        <v>21</v>
      </c>
      <c r="B202" s="10">
        <v>0.432</v>
      </c>
      <c r="C202" s="13">
        <f>J202</f>
        <v>889.31</v>
      </c>
      <c r="D202" s="13">
        <f>K202</f>
        <v>891.97</v>
      </c>
      <c r="E202" s="13">
        <f t="shared" si="45"/>
        <v>28.156600000000001</v>
      </c>
      <c r="F202" s="13">
        <v>0.23463899999999999</v>
      </c>
      <c r="G202" s="3">
        <f t="shared" si="46"/>
        <v>921.64231382201399</v>
      </c>
      <c r="H202" s="3">
        <f t="shared" si="47"/>
        <v>924.39902245541134</v>
      </c>
      <c r="I202" s="3">
        <f t="shared" si="48"/>
        <v>28.576043388114499</v>
      </c>
      <c r="J202" s="21">
        <v>889.31</v>
      </c>
      <c r="K202" s="19">
        <v>891.97</v>
      </c>
      <c r="L202" s="18">
        <v>281566</v>
      </c>
      <c r="M202" s="10"/>
      <c r="N202" s="15">
        <f t="shared" si="49"/>
        <v>0.96491880490172677</v>
      </c>
      <c r="O202" s="15">
        <f t="shared" si="50"/>
        <v>0.98532185220963953</v>
      </c>
    </row>
    <row r="203" spans="1:15" x14ac:dyDescent="0.2">
      <c r="A203" s="12" t="s">
        <v>21</v>
      </c>
      <c r="B203" s="10">
        <v>0.433</v>
      </c>
      <c r="C203" s="13">
        <f t="shared" ref="C203:C205" si="51">J203</f>
        <v>1075.8800000000001</v>
      </c>
      <c r="D203" s="13">
        <f t="shared" ref="D203:D210" si="52">K203</f>
        <v>1070.57</v>
      </c>
      <c r="E203" s="13">
        <f t="shared" si="45"/>
        <v>31.902799999999999</v>
      </c>
      <c r="F203" s="13">
        <v>0.26585700000000001</v>
      </c>
      <c r="G203" s="3">
        <f t="shared" si="46"/>
        <v>1144.0756870043147</v>
      </c>
      <c r="H203" s="3">
        <f t="shared" si="47"/>
        <v>1138.4291075549402</v>
      </c>
      <c r="I203" s="3">
        <f t="shared" si="48"/>
        <v>32.703182444408981</v>
      </c>
      <c r="J203" s="21">
        <v>1075.8800000000001</v>
      </c>
      <c r="K203" s="19">
        <v>1070.57</v>
      </c>
      <c r="L203" s="18">
        <v>319028</v>
      </c>
      <c r="M203" s="10"/>
      <c r="N203" s="15">
        <f t="shared" si="49"/>
        <v>0.94039232912738457</v>
      </c>
      <c r="O203" s="15">
        <f t="shared" si="50"/>
        <v>0.97552585453206209</v>
      </c>
    </row>
    <row r="204" spans="1:15" x14ac:dyDescent="0.2">
      <c r="A204" s="12" t="s">
        <v>21</v>
      </c>
      <c r="B204" s="10">
        <v>0.434</v>
      </c>
      <c r="C204" s="13">
        <f t="shared" si="51"/>
        <v>1335.48</v>
      </c>
      <c r="D204" s="13">
        <f t="shared" si="52"/>
        <v>1329.73</v>
      </c>
      <c r="E204" s="13">
        <f t="shared" si="45"/>
        <v>36.055500000000002</v>
      </c>
      <c r="F204" s="13">
        <v>0.30046299999999998</v>
      </c>
      <c r="G204" s="3">
        <f t="shared" si="46"/>
        <v>1476.3417472124431</v>
      </c>
      <c r="H204" s="3">
        <f t="shared" si="47"/>
        <v>1469.9852573762257</v>
      </c>
      <c r="I204" s="3">
        <f t="shared" si="48"/>
        <v>37.495921783537447</v>
      </c>
      <c r="J204" s="21">
        <v>1335.48</v>
      </c>
      <c r="K204" s="19">
        <v>1329.73</v>
      </c>
      <c r="L204" s="18">
        <v>360555</v>
      </c>
      <c r="M204" s="10"/>
      <c r="N204" s="15">
        <f t="shared" si="49"/>
        <v>0.90458730339475169</v>
      </c>
      <c r="O204" s="15">
        <f t="shared" si="50"/>
        <v>0.96158457466780134</v>
      </c>
    </row>
    <row r="205" spans="1:15" x14ac:dyDescent="0.2">
      <c r="A205" s="12" t="s">
        <v>21</v>
      </c>
      <c r="B205" s="10">
        <v>0.435</v>
      </c>
      <c r="C205" s="13">
        <f t="shared" si="51"/>
        <v>1632.04</v>
      </c>
      <c r="D205" s="13">
        <f t="shared" si="52"/>
        <v>1636.14</v>
      </c>
      <c r="E205" s="13">
        <f t="shared" si="45"/>
        <v>41.238700000000001</v>
      </c>
      <c r="F205" s="13">
        <v>0.34365600000000002</v>
      </c>
      <c r="G205" s="3">
        <f t="shared" si="46"/>
        <v>1924.7840484826133</v>
      </c>
      <c r="H205" s="3">
        <f t="shared" si="47"/>
        <v>1929.6194781281974</v>
      </c>
      <c r="I205" s="3">
        <f t="shared" si="48"/>
        <v>43.881901767909071</v>
      </c>
      <c r="J205" s="21">
        <v>1632.04</v>
      </c>
      <c r="K205" s="19">
        <v>1636.14</v>
      </c>
      <c r="L205" s="18">
        <v>412387</v>
      </c>
      <c r="M205" s="10"/>
      <c r="N205" s="15">
        <f t="shared" si="49"/>
        <v>0.84790810755450952</v>
      </c>
      <c r="O205" s="15">
        <f t="shared" si="50"/>
        <v>0.93976556025559377</v>
      </c>
    </row>
    <row r="206" spans="1:15" x14ac:dyDescent="0.2">
      <c r="A206" s="12" t="s">
        <v>21</v>
      </c>
      <c r="B206" s="10">
        <v>0.436</v>
      </c>
      <c r="C206" s="13">
        <f t="shared" ref="C206:C209" si="53">J206</f>
        <v>2029.51</v>
      </c>
      <c r="D206" s="13">
        <f t="shared" si="52"/>
        <v>2032.67</v>
      </c>
      <c r="E206" s="13">
        <f t="shared" si="45"/>
        <v>47.813499999999998</v>
      </c>
      <c r="F206" s="13">
        <v>0.39844600000000002</v>
      </c>
      <c r="G206" s="3">
        <f t="shared" si="46"/>
        <v>2670.5455442408124</v>
      </c>
      <c r="H206" s="3">
        <f t="shared" si="47"/>
        <v>2674.7036533015221</v>
      </c>
      <c r="I206" s="3">
        <f t="shared" si="48"/>
        <v>52.832934060792745</v>
      </c>
      <c r="J206" s="21">
        <v>2029.51</v>
      </c>
      <c r="K206" s="19">
        <v>2032.67</v>
      </c>
      <c r="L206" s="18">
        <v>478135</v>
      </c>
      <c r="M206" s="10"/>
      <c r="N206" s="15">
        <f t="shared" si="49"/>
        <v>0.75996082687178168</v>
      </c>
      <c r="O206" s="15">
        <f t="shared" si="50"/>
        <v>0.90499422093391435</v>
      </c>
    </row>
    <row r="207" spans="1:15" x14ac:dyDescent="0.2">
      <c r="A207" s="12" t="s">
        <v>21</v>
      </c>
      <c r="B207" s="10">
        <v>0.437</v>
      </c>
      <c r="C207" s="13">
        <f t="shared" si="53"/>
        <v>2494.48</v>
      </c>
      <c r="D207" s="13">
        <f t="shared" si="52"/>
        <v>2513.35</v>
      </c>
      <c r="E207" s="13">
        <f t="shared" si="45"/>
        <v>55.705300000000001</v>
      </c>
      <c r="F207" s="13">
        <v>0.46421099999999998</v>
      </c>
      <c r="G207" s="3">
        <f t="shared" si="46"/>
        <v>3905.5566577215886</v>
      </c>
      <c r="H207" s="3">
        <f t="shared" si="47"/>
        <v>3935.1010333554709</v>
      </c>
      <c r="I207" s="3">
        <f t="shared" si="48"/>
        <v>65.372188561824188</v>
      </c>
      <c r="J207" s="21">
        <v>2494.48</v>
      </c>
      <c r="K207" s="19">
        <v>2513.35</v>
      </c>
      <c r="L207" s="18">
        <v>557053</v>
      </c>
      <c r="M207" s="10"/>
      <c r="N207" s="15">
        <f t="shared" si="49"/>
        <v>0.63870024649833701</v>
      </c>
      <c r="O207" s="15">
        <f t="shared" si="50"/>
        <v>0.85212536440198949</v>
      </c>
    </row>
    <row r="208" spans="1:15" x14ac:dyDescent="0.2">
      <c r="A208" s="12" t="s">
        <v>21</v>
      </c>
      <c r="B208" s="10">
        <v>0.438</v>
      </c>
      <c r="C208" s="13">
        <f t="shared" si="53"/>
        <v>3069.79</v>
      </c>
      <c r="D208" s="13">
        <f t="shared" si="52"/>
        <v>3078.98</v>
      </c>
      <c r="E208" s="13">
        <f t="shared" si="45"/>
        <v>66.940899999999999</v>
      </c>
      <c r="F208" s="13">
        <v>0.55784</v>
      </c>
      <c r="G208" s="3">
        <f t="shared" si="46"/>
        <v>6703.8918365150339</v>
      </c>
      <c r="H208" s="3">
        <f t="shared" si="47"/>
        <v>6723.9612112858076</v>
      </c>
      <c r="I208" s="3">
        <f t="shared" si="48"/>
        <v>88.799284128197101</v>
      </c>
      <c r="J208" s="21">
        <v>3069.79</v>
      </c>
      <c r="K208" s="19">
        <v>3078.98</v>
      </c>
      <c r="L208" s="18">
        <v>669409</v>
      </c>
      <c r="M208" s="10"/>
      <c r="N208" s="15">
        <f t="shared" si="49"/>
        <v>0.45791162430147536</v>
      </c>
      <c r="O208" s="15">
        <f t="shared" si="50"/>
        <v>0.753845041175774</v>
      </c>
    </row>
    <row r="209" spans="1:15" x14ac:dyDescent="0.2">
      <c r="A209" s="12" t="s">
        <v>21</v>
      </c>
      <c r="B209" s="10">
        <v>0.439</v>
      </c>
      <c r="C209" s="13">
        <f t="shared" si="53"/>
        <v>3678.9</v>
      </c>
      <c r="D209" s="13">
        <f t="shared" si="52"/>
        <v>3682.21</v>
      </c>
      <c r="E209" s="13">
        <f t="shared" si="45"/>
        <v>79.385300000000001</v>
      </c>
      <c r="F209" s="13">
        <v>0.66154400000000002</v>
      </c>
      <c r="G209" s="3">
        <f t="shared" si="46"/>
        <v>13313.937490366918</v>
      </c>
      <c r="H209" s="3">
        <f t="shared" si="47"/>
        <v>13325.91637891869</v>
      </c>
      <c r="I209" s="3">
        <f t="shared" si="48"/>
        <v>129.75133187218779</v>
      </c>
      <c r="J209" s="21">
        <v>3678.9</v>
      </c>
      <c r="K209" s="19">
        <v>3682.21</v>
      </c>
      <c r="L209" s="18">
        <v>793853</v>
      </c>
      <c r="M209" s="10"/>
      <c r="N209" s="15">
        <f t="shared" si="49"/>
        <v>0.27631945866215823</v>
      </c>
      <c r="O209" s="15">
        <f t="shared" si="50"/>
        <v>0.61182647495440656</v>
      </c>
    </row>
    <row r="210" spans="1:15" x14ac:dyDescent="0.2">
      <c r="A210" s="12" t="s">
        <v>22</v>
      </c>
      <c r="B210" s="10">
        <v>0.42399999999999999</v>
      </c>
      <c r="C210" s="13">
        <f t="shared" si="43"/>
        <v>297.58100000000002</v>
      </c>
      <c r="D210" s="13">
        <f t="shared" si="52"/>
        <v>302.16000000000003</v>
      </c>
      <c r="E210" s="13">
        <f t="shared" si="45"/>
        <v>14.927899999999999</v>
      </c>
      <c r="F210" s="13">
        <v>9.95196E-2</v>
      </c>
      <c r="G210" s="3">
        <f t="shared" si="46"/>
        <v>297.61146809191882</v>
      </c>
      <c r="H210" s="3">
        <f t="shared" si="47"/>
        <v>302.19093691685356</v>
      </c>
      <c r="I210" s="3">
        <f t="shared" si="48"/>
        <v>14.928563663494428</v>
      </c>
      <c r="J210" s="16">
        <v>297581</v>
      </c>
      <c r="K210" s="19">
        <v>302.16000000000003</v>
      </c>
      <c r="L210" s="18">
        <v>149279</v>
      </c>
      <c r="M210" s="10"/>
      <c r="N210" s="15">
        <f t="shared" si="49"/>
        <v>0.99989762460393694</v>
      </c>
      <c r="O210" s="15">
        <f t="shared" si="50"/>
        <v>0.99995554404901987</v>
      </c>
    </row>
    <row r="211" spans="1:15" x14ac:dyDescent="0.2">
      <c r="A211" s="12" t="s">
        <v>22</v>
      </c>
      <c r="B211" s="10">
        <v>0.42499999999999999</v>
      </c>
      <c r="C211" s="13">
        <f t="shared" si="43"/>
        <v>329.30900000000003</v>
      </c>
      <c r="D211" s="13">
        <f t="shared" si="44"/>
        <v>333.81900000000002</v>
      </c>
      <c r="E211" s="13">
        <f t="shared" si="45"/>
        <v>15.870699999999999</v>
      </c>
      <c r="F211" s="13">
        <v>0.105805</v>
      </c>
      <c r="G211" s="3">
        <f t="shared" si="46"/>
        <v>329.37026022848369</v>
      </c>
      <c r="H211" s="3">
        <f t="shared" si="47"/>
        <v>333.88109920837934</v>
      </c>
      <c r="I211" s="3">
        <f t="shared" si="48"/>
        <v>15.871981779849531</v>
      </c>
      <c r="J211" s="16">
        <v>329309</v>
      </c>
      <c r="K211" s="17">
        <v>333819</v>
      </c>
      <c r="L211" s="18">
        <v>158707</v>
      </c>
      <c r="M211" s="11"/>
      <c r="N211" s="15">
        <f t="shared" si="49"/>
        <v>0.99981400801504916</v>
      </c>
      <c r="O211" s="15">
        <f t="shared" si="50"/>
        <v>0.99991924260830756</v>
      </c>
    </row>
    <row r="212" spans="1:15" x14ac:dyDescent="0.2">
      <c r="A212" s="12" t="s">
        <v>22</v>
      </c>
      <c r="B212" s="10">
        <v>0.42599999999999999</v>
      </c>
      <c r="C212" s="13">
        <f t="shared" si="43"/>
        <v>373.05200000000002</v>
      </c>
      <c r="D212" s="13">
        <f t="shared" si="44"/>
        <v>369.178</v>
      </c>
      <c r="E212" s="13">
        <f t="shared" si="45"/>
        <v>17.169699999999999</v>
      </c>
      <c r="F212" s="13">
        <v>0.114465</v>
      </c>
      <c r="G212" s="3">
        <f t="shared" si="46"/>
        <v>373.19394121409215</v>
      </c>
      <c r="H212" s="3">
        <f t="shared" si="47"/>
        <v>369.31846720976193</v>
      </c>
      <c r="I212" s="3">
        <f t="shared" si="48"/>
        <v>17.172535234938596</v>
      </c>
      <c r="J212" s="16">
        <v>373052</v>
      </c>
      <c r="K212" s="17">
        <v>369178</v>
      </c>
      <c r="L212" s="18">
        <v>171697</v>
      </c>
      <c r="M212" s="11"/>
      <c r="N212" s="15">
        <f t="shared" si="49"/>
        <v>0.99961965831055466</v>
      </c>
      <c r="O212" s="15">
        <f t="shared" si="50"/>
        <v>0.9998348971249843</v>
      </c>
    </row>
    <row r="213" spans="1:15" x14ac:dyDescent="0.2">
      <c r="A213" s="12" t="s">
        <v>22</v>
      </c>
      <c r="B213" s="10">
        <v>0.42699999999999999</v>
      </c>
      <c r="C213" s="13">
        <f>J213</f>
        <v>416.72</v>
      </c>
      <c r="D213" s="13">
        <f t="shared" si="44"/>
        <v>419.37400000000002</v>
      </c>
      <c r="E213" s="13">
        <f t="shared" si="45"/>
        <v>18.197299999999998</v>
      </c>
      <c r="F213" s="13">
        <v>0.12131500000000001</v>
      </c>
      <c r="G213" s="3">
        <f t="shared" si="46"/>
        <v>416.97983146881063</v>
      </c>
      <c r="H213" s="3">
        <f t="shared" si="47"/>
        <v>419.63548627951855</v>
      </c>
      <c r="I213" s="3">
        <f t="shared" si="48"/>
        <v>18.20222207273234</v>
      </c>
      <c r="J213" s="21">
        <v>416.72</v>
      </c>
      <c r="K213" s="17">
        <v>419374</v>
      </c>
      <c r="L213" s="18">
        <v>181973</v>
      </c>
      <c r="M213" s="11"/>
      <c r="N213" s="15">
        <f t="shared" si="49"/>
        <v>0.99937687281445886</v>
      </c>
      <c r="O213" s="15">
        <f t="shared" si="50"/>
        <v>0.9997295894582171</v>
      </c>
    </row>
    <row r="214" spans="1:15" x14ac:dyDescent="0.2">
      <c r="A214" s="12" t="s">
        <v>22</v>
      </c>
      <c r="B214" s="10">
        <v>0.42799999999999999</v>
      </c>
      <c r="C214" s="13">
        <f t="shared" si="43"/>
        <v>480.50700000000001</v>
      </c>
      <c r="D214" s="13">
        <f t="shared" si="44"/>
        <v>477.649</v>
      </c>
      <c r="E214" s="13">
        <f t="shared" si="45"/>
        <v>19.723400000000002</v>
      </c>
      <c r="F214" s="13">
        <v>0.13148899999999999</v>
      </c>
      <c r="G214" s="3">
        <f t="shared" si="46"/>
        <v>481.07476864571771</v>
      </c>
      <c r="H214" s="3">
        <f t="shared" si="47"/>
        <v>478.2133916235527</v>
      </c>
      <c r="I214" s="3">
        <f t="shared" si="48"/>
        <v>19.733499600852944</v>
      </c>
      <c r="J214" s="16">
        <v>480507</v>
      </c>
      <c r="K214" s="17">
        <v>477649</v>
      </c>
      <c r="L214" s="18">
        <v>197234</v>
      </c>
      <c r="M214" s="11"/>
      <c r="N214" s="15">
        <f t="shared" si="49"/>
        <v>0.99881979126172826</v>
      </c>
      <c r="O214" s="15">
        <f t="shared" si="50"/>
        <v>0.99948820021500362</v>
      </c>
    </row>
    <row r="215" spans="1:15" x14ac:dyDescent="0.2">
      <c r="A215" s="12" t="s">
        <v>22</v>
      </c>
      <c r="B215" s="10">
        <v>0.42899999999999999</v>
      </c>
      <c r="C215" s="13">
        <f t="shared" si="43"/>
        <v>553.82500000000005</v>
      </c>
      <c r="D215" s="13">
        <f t="shared" si="44"/>
        <v>552.75699999999995</v>
      </c>
      <c r="E215" s="13">
        <f>L215</f>
        <v>21.28</v>
      </c>
      <c r="F215" s="13">
        <v>0.14186699999999999</v>
      </c>
      <c r="G215" s="3">
        <f t="shared" si="46"/>
        <v>554.96907281729511</v>
      </c>
      <c r="H215" s="3">
        <f t="shared" si="47"/>
        <v>553.89886657927957</v>
      </c>
      <c r="I215" s="3">
        <f t="shared" si="48"/>
        <v>21.299019802499863</v>
      </c>
      <c r="J215" s="16">
        <v>553825</v>
      </c>
      <c r="K215" s="17">
        <v>552757</v>
      </c>
      <c r="L215" s="18">
        <v>21.28</v>
      </c>
      <c r="M215" s="11"/>
      <c r="N215" s="15">
        <f t="shared" si="49"/>
        <v>0.99793849265962309</v>
      </c>
      <c r="O215" s="15">
        <f t="shared" si="50"/>
        <v>0.99910701043164296</v>
      </c>
    </row>
    <row r="216" spans="1:15" x14ac:dyDescent="0.2">
      <c r="A216" s="12" t="s">
        <v>22</v>
      </c>
      <c r="B216" s="10">
        <v>0.43</v>
      </c>
      <c r="C216" s="13">
        <f t="shared" si="43"/>
        <v>641.89499999999998</v>
      </c>
      <c r="D216" s="13">
        <f t="shared" si="44"/>
        <v>643.25900000000001</v>
      </c>
      <c r="E216" s="13">
        <f t="shared" si="45"/>
        <v>23.1541</v>
      </c>
      <c r="F216" s="13">
        <v>0.154361</v>
      </c>
      <c r="G216" s="3">
        <f t="shared" si="46"/>
        <v>644.25066447593167</v>
      </c>
      <c r="H216" s="3">
        <f t="shared" si="47"/>
        <v>645.61967016431561</v>
      </c>
      <c r="I216" s="3">
        <f t="shared" si="48"/>
        <v>23.190758804952463</v>
      </c>
      <c r="J216" s="16">
        <v>641895</v>
      </c>
      <c r="K216" s="17">
        <v>643259</v>
      </c>
      <c r="L216" s="18">
        <v>231541</v>
      </c>
      <c r="M216" s="11"/>
      <c r="N216" s="15">
        <f t="shared" si="49"/>
        <v>0.99634355910544858</v>
      </c>
      <c r="O216" s="15">
        <f t="shared" si="50"/>
        <v>0.99841924944065941</v>
      </c>
    </row>
    <row r="217" spans="1:15" x14ac:dyDescent="0.2">
      <c r="A217" s="12" t="s">
        <v>22</v>
      </c>
      <c r="B217" s="10">
        <v>0.43099999999999999</v>
      </c>
      <c r="C217" s="13">
        <f t="shared" si="43"/>
        <v>767.02800000000002</v>
      </c>
      <c r="D217" s="13">
        <f t="shared" si="44"/>
        <v>766.00099999999998</v>
      </c>
      <c r="E217" s="13">
        <f t="shared" si="45"/>
        <v>25.688300000000002</v>
      </c>
      <c r="F217" s="13">
        <v>0.17125499999999999</v>
      </c>
      <c r="G217" s="3">
        <f t="shared" si="46"/>
        <v>772.40674991103549</v>
      </c>
      <c r="H217" s="3">
        <f t="shared" si="47"/>
        <v>771.37254811897753</v>
      </c>
      <c r="I217" s="3">
        <f t="shared" si="48"/>
        <v>25.765559082127538</v>
      </c>
      <c r="J217" s="16">
        <v>767028</v>
      </c>
      <c r="K217" s="17">
        <v>766001</v>
      </c>
      <c r="L217" s="18">
        <v>256883</v>
      </c>
      <c r="M217" s="11"/>
      <c r="N217" s="15">
        <f t="shared" si="49"/>
        <v>0.99303637635008368</v>
      </c>
      <c r="O217" s="15">
        <f t="shared" si="50"/>
        <v>0.99700145912296045</v>
      </c>
    </row>
    <row r="218" spans="1:15" x14ac:dyDescent="0.2">
      <c r="A218" s="12" t="s">
        <v>22</v>
      </c>
      <c r="B218" s="10">
        <v>0.432</v>
      </c>
      <c r="C218" s="13">
        <f t="shared" si="43"/>
        <v>916.33399999999995</v>
      </c>
      <c r="D218" s="13">
        <f t="shared" si="44"/>
        <v>924.18399999999997</v>
      </c>
      <c r="E218" s="13">
        <f t="shared" si="45"/>
        <v>28.4558</v>
      </c>
      <c r="F218" s="13">
        <v>0.18970500000000001</v>
      </c>
      <c r="G218" s="3">
        <f t="shared" si="46"/>
        <v>927.82863310515859</v>
      </c>
      <c r="H218" s="3">
        <f t="shared" si="47"/>
        <v>935.77710469944134</v>
      </c>
      <c r="I218" s="3">
        <f t="shared" si="48"/>
        <v>28.607460752424512</v>
      </c>
      <c r="J218" s="16">
        <v>916334</v>
      </c>
      <c r="K218" s="17">
        <v>924184</v>
      </c>
      <c r="L218" s="18">
        <v>284558</v>
      </c>
      <c r="M218" s="11"/>
      <c r="N218" s="15">
        <f t="shared" si="49"/>
        <v>0.98761125417450246</v>
      </c>
      <c r="O218" s="15">
        <f t="shared" si="50"/>
        <v>0.9946985594514306</v>
      </c>
    </row>
    <row r="219" spans="1:15" x14ac:dyDescent="0.2">
      <c r="A219" s="12" t="s">
        <v>22</v>
      </c>
      <c r="B219" s="10">
        <v>0.433</v>
      </c>
      <c r="C219" s="13">
        <f>J219</f>
        <v>1118.01</v>
      </c>
      <c r="D219" s="13">
        <f>K219</f>
        <v>1122.32</v>
      </c>
      <c r="E219" s="13">
        <f t="shared" si="45"/>
        <v>32.192300000000003</v>
      </c>
      <c r="F219" s="13">
        <v>0.214615</v>
      </c>
      <c r="G219" s="3">
        <f t="shared" si="46"/>
        <v>1144.5629819982398</v>
      </c>
      <c r="H219" s="3">
        <f t="shared" si="47"/>
        <v>1148.9753454407962</v>
      </c>
      <c r="I219" s="3">
        <f t="shared" si="48"/>
        <v>32.511399574338029</v>
      </c>
      <c r="J219" s="21">
        <v>1118.01</v>
      </c>
      <c r="K219" s="19">
        <v>1122.32</v>
      </c>
      <c r="L219" s="18">
        <v>321923</v>
      </c>
      <c r="M219" s="10"/>
      <c r="N219" s="15">
        <f t="shared" si="49"/>
        <v>0.97680076813957217</v>
      </c>
      <c r="O219" s="15">
        <f t="shared" si="50"/>
        <v>0.99018499423230311</v>
      </c>
    </row>
    <row r="220" spans="1:15" x14ac:dyDescent="0.2">
      <c r="A220" s="12" t="s">
        <v>22</v>
      </c>
      <c r="B220" s="10">
        <v>0.434</v>
      </c>
      <c r="C220" s="13">
        <f t="shared" ref="C220:C225" si="54">J220</f>
        <v>1412.76</v>
      </c>
      <c r="D220" s="13">
        <f t="shared" ref="D220:D225" si="55">K220</f>
        <v>1413.88</v>
      </c>
      <c r="E220" s="13">
        <f t="shared" si="45"/>
        <v>36.8855</v>
      </c>
      <c r="F220" s="13">
        <v>0.24590300000000001</v>
      </c>
      <c r="G220" s="3">
        <f t="shared" si="46"/>
        <v>1476.3576127015212</v>
      </c>
      <c r="H220" s="3">
        <f t="shared" si="47"/>
        <v>1477.5280312625123</v>
      </c>
      <c r="I220" s="3">
        <f t="shared" si="48"/>
        <v>37.557907997567909</v>
      </c>
      <c r="J220" s="21">
        <v>1412.76</v>
      </c>
      <c r="K220" s="19">
        <v>1413.88</v>
      </c>
      <c r="L220" s="18">
        <v>368855</v>
      </c>
      <c r="M220" s="10"/>
      <c r="N220" s="15">
        <f t="shared" si="49"/>
        <v>0.95692262351995683</v>
      </c>
      <c r="O220" s="15">
        <f t="shared" si="50"/>
        <v>0.98209676647561273</v>
      </c>
    </row>
    <row r="221" spans="1:15" x14ac:dyDescent="0.2">
      <c r="A221" s="12" t="s">
        <v>22</v>
      </c>
      <c r="B221" s="10">
        <v>0.435</v>
      </c>
      <c r="C221" s="13">
        <f t="shared" si="54"/>
        <v>1799.64</v>
      </c>
      <c r="D221" s="13">
        <f t="shared" si="55"/>
        <v>1801.08</v>
      </c>
      <c r="E221" s="13">
        <f t="shared" si="45"/>
        <v>42.8307</v>
      </c>
      <c r="F221" s="13">
        <v>0.28553800000000001</v>
      </c>
      <c r="G221" s="3">
        <f t="shared" si="46"/>
        <v>1953.7397512699936</v>
      </c>
      <c r="H221" s="3">
        <f t="shared" si="47"/>
        <v>1955.3030557319016</v>
      </c>
      <c r="I221" s="3">
        <f t="shared" si="48"/>
        <v>44.247138845836048</v>
      </c>
      <c r="J221" s="21">
        <v>1799.64</v>
      </c>
      <c r="K221" s="19">
        <v>1801.08</v>
      </c>
      <c r="L221" s="18">
        <v>428307</v>
      </c>
      <c r="M221" s="10"/>
      <c r="N221" s="15">
        <f t="shared" si="49"/>
        <v>0.9211257532279703</v>
      </c>
      <c r="O221" s="15">
        <f t="shared" si="50"/>
        <v>0.96798801272165547</v>
      </c>
    </row>
    <row r="222" spans="1:15" x14ac:dyDescent="0.2">
      <c r="A222" s="12" t="s">
        <v>22</v>
      </c>
      <c r="B222" s="10">
        <v>0.436</v>
      </c>
      <c r="C222" s="13">
        <f t="shared" si="54"/>
        <v>2293.42</v>
      </c>
      <c r="D222" s="13">
        <f t="shared" si="55"/>
        <v>2322.61</v>
      </c>
      <c r="E222" s="13">
        <f>L222/1000</f>
        <v>49.807000000000002</v>
      </c>
      <c r="F222" s="13">
        <v>0.33204699999999998</v>
      </c>
      <c r="G222" s="3">
        <f t="shared" si="46"/>
        <v>2653.3024271816612</v>
      </c>
      <c r="H222" s="3">
        <f t="shared" si="47"/>
        <v>2687.0729087547847</v>
      </c>
      <c r="I222" s="3">
        <f t="shared" si="48"/>
        <v>52.644064684133077</v>
      </c>
      <c r="J222" s="21">
        <v>2293.42</v>
      </c>
      <c r="K222" s="19">
        <v>2322.61</v>
      </c>
      <c r="L222" s="18">
        <v>49807</v>
      </c>
      <c r="M222" s="10"/>
      <c r="N222" s="15">
        <f t="shared" si="49"/>
        <v>0.86436433951333302</v>
      </c>
      <c r="O222" s="15">
        <f t="shared" si="50"/>
        <v>0.9461085556148523</v>
      </c>
    </row>
    <row r="223" spans="1:15" x14ac:dyDescent="0.2">
      <c r="A223" s="12" t="s">
        <v>22</v>
      </c>
      <c r="B223" s="10">
        <v>0.437</v>
      </c>
      <c r="C223" s="13">
        <f t="shared" si="54"/>
        <v>3047.95</v>
      </c>
      <c r="D223" s="13">
        <f t="shared" si="55"/>
        <v>3050.87</v>
      </c>
      <c r="E223" s="13">
        <f t="shared" si="45"/>
        <v>60.6524</v>
      </c>
      <c r="F223" s="13">
        <v>0.40434999999999999</v>
      </c>
      <c r="G223" s="3">
        <f t="shared" si="46"/>
        <v>4065.9394873385008</v>
      </c>
      <c r="H223" s="3">
        <f t="shared" si="47"/>
        <v>4069.8347426094301</v>
      </c>
      <c r="I223" s="3">
        <f t="shared" si="48"/>
        <v>67.334811179648923</v>
      </c>
      <c r="J223" s="21">
        <v>3047.95</v>
      </c>
      <c r="K223" s="19">
        <v>3050.87</v>
      </c>
      <c r="L223" s="18">
        <v>606524</v>
      </c>
      <c r="M223" s="10"/>
      <c r="N223" s="15">
        <f t="shared" si="49"/>
        <v>0.74962994641003355</v>
      </c>
      <c r="O223" s="15">
        <f t="shared" si="50"/>
        <v>0.90075844778386205</v>
      </c>
    </row>
    <row r="224" spans="1:15" x14ac:dyDescent="0.2">
      <c r="A224" s="12" t="s">
        <v>22</v>
      </c>
      <c r="B224" s="10">
        <v>0.438</v>
      </c>
      <c r="C224" s="13">
        <f t="shared" si="54"/>
        <v>3921.98</v>
      </c>
      <c r="D224" s="13">
        <f t="shared" si="55"/>
        <v>3938.96</v>
      </c>
      <c r="E224" s="13">
        <f t="shared" si="45"/>
        <v>74.011399999999995</v>
      </c>
      <c r="F224" s="13">
        <v>0.49340899999999999</v>
      </c>
      <c r="G224" s="3">
        <f t="shared" si="46"/>
        <v>6736.4490434739637</v>
      </c>
      <c r="H224" s="3">
        <f t="shared" si="47"/>
        <v>6765.6141347692246</v>
      </c>
      <c r="I224" s="3">
        <f t="shared" si="48"/>
        <v>89.767741054445978</v>
      </c>
      <c r="J224" s="21">
        <v>3921.98</v>
      </c>
      <c r="K224" s="19">
        <v>3938.96</v>
      </c>
      <c r="L224" s="18">
        <v>740114</v>
      </c>
      <c r="M224" s="10"/>
      <c r="N224" s="15">
        <f t="shared" si="49"/>
        <v>0.58220287494039269</v>
      </c>
      <c r="O224" s="15">
        <f t="shared" si="50"/>
        <v>0.82447657845272682</v>
      </c>
    </row>
    <row r="225" spans="1:15" x14ac:dyDescent="0.2">
      <c r="A225" s="12" t="s">
        <v>22</v>
      </c>
      <c r="B225" s="10">
        <v>0.439</v>
      </c>
      <c r="C225" s="13">
        <f t="shared" si="54"/>
        <v>5041.8599999999997</v>
      </c>
      <c r="D225" s="13">
        <f t="shared" si="55"/>
        <v>5050.84</v>
      </c>
      <c r="E225" s="13">
        <f t="shared" si="45"/>
        <v>91.859800000000007</v>
      </c>
      <c r="F225" s="13">
        <v>0.61239900000000003</v>
      </c>
      <c r="G225" s="3">
        <f t="shared" si="46"/>
        <v>14074.882708042351</v>
      </c>
      <c r="H225" s="3">
        <f t="shared" si="47"/>
        <v>14099.951322942057</v>
      </c>
      <c r="I225" s="3">
        <f t="shared" si="48"/>
        <v>134.40499542334211</v>
      </c>
      <c r="J225" s="23">
        <v>5041.8599999999997</v>
      </c>
      <c r="K225" s="24">
        <v>5050.84</v>
      </c>
      <c r="L225" s="25">
        <v>918598</v>
      </c>
      <c r="M225" s="10"/>
      <c r="N225" s="15">
        <f t="shared" si="49"/>
        <v>0.35821683949942218</v>
      </c>
      <c r="O225" s="15">
        <f t="shared" si="50"/>
        <v>0.68345525187263023</v>
      </c>
    </row>
    <row r="226" spans="1:15" x14ac:dyDescent="0.2">
      <c r="C226" s="14"/>
      <c r="D226" s="14"/>
      <c r="E226" s="14"/>
      <c r="G226" s="6"/>
    </row>
    <row r="227" spans="1:15" x14ac:dyDescent="0.2">
      <c r="C227" s="14"/>
      <c r="D227" s="14"/>
      <c r="E227" s="14"/>
      <c r="G227" s="6"/>
    </row>
    <row r="228" spans="1:15" x14ac:dyDescent="0.2">
      <c r="C228" s="14"/>
      <c r="D228" s="14"/>
      <c r="E228" s="14"/>
    </row>
    <row r="229" spans="1:15" x14ac:dyDescent="0.2">
      <c r="C229" s="14"/>
      <c r="D229" s="14"/>
      <c r="E229" s="14"/>
    </row>
    <row r="230" spans="1:15" x14ac:dyDescent="0.2">
      <c r="C230" s="14"/>
      <c r="D230" s="14"/>
      <c r="E230" s="14"/>
    </row>
    <row r="231" spans="1:15" x14ac:dyDescent="0.2">
      <c r="C231" s="14"/>
      <c r="D231" s="14"/>
      <c r="E231" s="14"/>
    </row>
    <row r="232" spans="1:15" x14ac:dyDescent="0.2">
      <c r="C232" s="14"/>
      <c r="D232" s="14"/>
      <c r="E232" s="14"/>
    </row>
    <row r="233" spans="1:15" x14ac:dyDescent="0.2">
      <c r="C233" s="14"/>
      <c r="D233" s="14"/>
      <c r="E233" s="14"/>
    </row>
    <row r="234" spans="1:15" x14ac:dyDescent="0.2">
      <c r="C234" s="14"/>
      <c r="D234" s="14"/>
      <c r="E234" s="14"/>
    </row>
    <row r="235" spans="1:15" x14ac:dyDescent="0.2">
      <c r="C235" s="14"/>
      <c r="D235" s="14"/>
      <c r="E235" s="14"/>
    </row>
    <row r="236" spans="1:15" x14ac:dyDescent="0.2">
      <c r="C236" s="14"/>
      <c r="D236" s="14"/>
      <c r="E236" s="14"/>
    </row>
    <row r="237" spans="1:15" x14ac:dyDescent="0.2">
      <c r="C237" s="14"/>
      <c r="D237" s="14"/>
      <c r="E237" s="14"/>
    </row>
    <row r="238" spans="1:15" x14ac:dyDescent="0.2">
      <c r="C238" s="14"/>
      <c r="D238" s="14"/>
      <c r="E238" s="14"/>
    </row>
    <row r="239" spans="1:15" x14ac:dyDescent="0.2">
      <c r="C239" s="14"/>
      <c r="D239" s="14"/>
      <c r="E239" s="14"/>
    </row>
    <row r="240" spans="1:15" x14ac:dyDescent="0.2">
      <c r="C240" s="14"/>
      <c r="D240" s="14"/>
      <c r="E240" s="14"/>
    </row>
  </sheetData>
  <mergeCells count="3">
    <mergeCell ref="J1:L1"/>
    <mergeCell ref="G1:I1"/>
    <mergeCell ref="V1:X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B195-5B96-F645-9446-D66A2CB8FE07}">
  <dimension ref="A1:Z240"/>
  <sheetViews>
    <sheetView workbookViewId="0">
      <selection activeCell="R28" sqref="R28"/>
    </sheetView>
  </sheetViews>
  <sheetFormatPr baseColWidth="10" defaultRowHeight="16" x14ac:dyDescent="0.2"/>
  <cols>
    <col min="1" max="1" width="9.6640625" customWidth="1"/>
    <col min="2" max="2" width="8.33203125" customWidth="1"/>
    <col min="3" max="3" width="30.5" customWidth="1"/>
    <col min="4" max="4" width="31" customWidth="1"/>
    <col min="5" max="5" width="28.33203125" customWidth="1"/>
    <col min="6" max="6" width="12.1640625" customWidth="1"/>
    <col min="7" max="7" width="7.6640625" style="3" bestFit="1" customWidth="1"/>
    <col min="8" max="8" width="9.6640625" style="3" bestFit="1" customWidth="1"/>
    <col min="9" max="9" width="13.1640625" style="3" customWidth="1"/>
    <col min="10" max="10" width="10.83203125" style="23"/>
    <col min="11" max="11" width="10.83203125" style="24"/>
    <col min="12" max="12" width="10.83203125" style="26"/>
    <col min="18" max="18" width="27.6640625" customWidth="1"/>
    <col min="19" max="19" width="33.6640625" customWidth="1"/>
    <col min="20" max="20" width="23.5" customWidth="1"/>
  </cols>
  <sheetData>
    <row r="1" spans="1:26" x14ac:dyDescent="0.2">
      <c r="A1" s="12" t="s">
        <v>0</v>
      </c>
      <c r="B1" s="10" t="s">
        <v>23</v>
      </c>
      <c r="C1" s="10" t="s">
        <v>5</v>
      </c>
      <c r="D1" s="10" t="s">
        <v>6</v>
      </c>
      <c r="E1" s="10" t="s">
        <v>7</v>
      </c>
      <c r="F1" s="10" t="s">
        <v>8</v>
      </c>
      <c r="G1" s="33" t="s">
        <v>27</v>
      </c>
      <c r="H1" s="33"/>
      <c r="I1" s="33"/>
      <c r="J1" s="30" t="s">
        <v>24</v>
      </c>
      <c r="K1" s="31"/>
      <c r="L1" s="32"/>
      <c r="N1" s="3" t="s">
        <v>25</v>
      </c>
      <c r="O1" s="3" t="s">
        <v>26</v>
      </c>
      <c r="Q1" s="3" t="s">
        <v>1</v>
      </c>
      <c r="R1" s="27" t="s">
        <v>5</v>
      </c>
      <c r="S1" s="27" t="s">
        <v>6</v>
      </c>
      <c r="T1" s="27" t="s">
        <v>7</v>
      </c>
      <c r="U1" s="34" t="s">
        <v>28</v>
      </c>
      <c r="V1" s="34"/>
      <c r="W1" s="34"/>
    </row>
    <row r="2" spans="1:26" x14ac:dyDescent="0.2">
      <c r="A2" s="12" t="s">
        <v>9</v>
      </c>
      <c r="B2" s="10">
        <v>0.42399999999999999</v>
      </c>
      <c r="C2" s="13">
        <f>J2/10000</f>
        <v>99.769499999999994</v>
      </c>
      <c r="D2" s="13">
        <f>K2/1000</f>
        <v>99.709000000000003</v>
      </c>
      <c r="E2" s="13">
        <f>L2/10000</f>
        <v>10.1013</v>
      </c>
      <c r="F2" s="13">
        <v>0.63133099999999998</v>
      </c>
      <c r="G2" s="3">
        <f>C2/$N2</f>
        <v>306.37745234886017</v>
      </c>
      <c r="H2" s="3">
        <f>D2/$N2</f>
        <v>306.19166575208362</v>
      </c>
      <c r="I2" s="3">
        <f>E2/$O2</f>
        <v>15.380235275090465</v>
      </c>
      <c r="J2" s="16">
        <v>997695</v>
      </c>
      <c r="K2" s="17">
        <v>99709</v>
      </c>
      <c r="L2" s="18">
        <v>101013</v>
      </c>
      <c r="M2" s="11"/>
      <c r="N2" s="15">
        <f>1-2.3661*EXP(-1/F2)-9.011*EXP(-2/F2)+22.044*EXP(-3/F2)</f>
        <v>0.32564243626647926</v>
      </c>
      <c r="O2" s="15">
        <f>1-1.0276*EXP(-1/F2)-0.8116*EXP(-2/F2)-11.3765*EXP(-3/F2)</f>
        <v>0.6567714875181313</v>
      </c>
      <c r="Q2" s="10">
        <v>0.42399999999999999</v>
      </c>
      <c r="R2">
        <f t="shared" ref="R2:R17" si="0">(G2+G18+G34+G50+G66+G82+G98+G114+G130+G146+G162+G178)/12</f>
        <v>296.95879723639331</v>
      </c>
      <c r="S2">
        <f t="shared" ref="S2" si="1">(H2+H18+H34+H50+H66+H82+H98+H114+H130+H146+H162+H178)/12</f>
        <v>296.86872496670037</v>
      </c>
      <c r="T2">
        <f t="shared" ref="S2:T3" si="2">(I2+I18+I34+I50+I66+I82+I98+I114+I130+I146+I162+I178)/12</f>
        <v>15.03289904303878</v>
      </c>
      <c r="U2">
        <f>SQRT(((R2-G2)^2+(R2-G18)^2+(R2-G34)^2+(R2-G50)^2+(R2-G66)^2+(R2-G82)^2+(R2-G98)^2+(R2-G114)^2+(R2-G130)^2+(R2-G146)^2+(R2-G162)^2+(R2-G178)^2)/COUNTIF($B:$B,$Q2))</f>
        <v>4.0684022037536538</v>
      </c>
      <c r="V2">
        <f t="shared" ref="V2:W17" si="3">SQRT(((S2-H2)^2+(S2-H18)^2+(S2-H34)^2+(S2-H50)^2+(S2-H66)^2+(S2-H82)^2+(S2-H98)^2+(S2-H114)^2+(S2-H130)^2+(S2-H146)^2+(S2-H162)^2+(S2-H178)^2)/COUNTIF($B:$B,$Q2))</f>
        <v>3.7849106669941377</v>
      </c>
      <c r="W2">
        <f t="shared" si="3"/>
        <v>0.13980703827595542</v>
      </c>
      <c r="X2" s="28">
        <f>U2/R2</f>
        <v>1.3700224548374003E-2</v>
      </c>
      <c r="Y2" s="28">
        <f t="shared" ref="Y2:Z17" si="4">V2/S2</f>
        <v>1.2749442257410879E-2</v>
      </c>
      <c r="Z2" s="28">
        <f t="shared" si="4"/>
        <v>9.3000716545552312E-3</v>
      </c>
    </row>
    <row r="3" spans="1:26" x14ac:dyDescent="0.2">
      <c r="A3" s="12" t="s">
        <v>9</v>
      </c>
      <c r="B3" s="10">
        <v>0.42499999999999999</v>
      </c>
      <c r="C3" s="13">
        <f t="shared" ref="C3:D66" si="5">J3/1000</f>
        <v>102.322</v>
      </c>
      <c r="D3" s="13">
        <f t="shared" si="5"/>
        <v>102.092</v>
      </c>
      <c r="E3" s="13">
        <f t="shared" ref="E3:E65" si="6">L3/10000</f>
        <v>10.3087</v>
      </c>
      <c r="F3" s="13">
        <v>0.64429400000000003</v>
      </c>
      <c r="G3" s="3">
        <f t="shared" ref="G3:H66" si="7">C3/$N3</f>
        <v>336.51954380175499</v>
      </c>
      <c r="H3" s="3">
        <f t="shared" si="7"/>
        <v>335.76311317027393</v>
      </c>
      <c r="I3" s="3">
        <f t="shared" ref="I3:I66" si="8">E3/$O3</f>
        <v>16.161887799876023</v>
      </c>
      <c r="J3" s="16">
        <v>102322</v>
      </c>
      <c r="K3" s="17">
        <v>102092</v>
      </c>
      <c r="L3" s="18">
        <v>103087</v>
      </c>
      <c r="M3" s="11"/>
      <c r="N3" s="15">
        <f t="shared" ref="N3:N66" si="9">1-2.3661*EXP(-1/F3)-9.011*EXP(-2/F3)+22.044*EXP(-3/F3)</f>
        <v>0.30405960629816586</v>
      </c>
      <c r="O3" s="15">
        <f t="shared" ref="O3:O66" si="10">1-1.0276*EXP(-1/F3)-0.8116*EXP(-2/F3)-11.3765*EXP(-3/F3)</f>
        <v>0.63784009192781788</v>
      </c>
      <c r="Q3" s="10">
        <v>0.42499999999999999</v>
      </c>
      <c r="R3">
        <f t="shared" si="0"/>
        <v>329.61801559871259</v>
      </c>
      <c r="S3">
        <f t="shared" si="2"/>
        <v>329.77006723777714</v>
      </c>
      <c r="T3">
        <f t="shared" si="2"/>
        <v>15.952805633349755</v>
      </c>
      <c r="U3">
        <f t="shared" ref="U3:U17" si="11">SQRT(((R3-G3)^2+(R3-G19)^2+(R3-G35)^2+(R3-G51)^2+(R3-G67)^2+(R3-G83)^2+(R3-G99)^2+(R3-G115)^2+(R3-G131)^2+(R3-G147)^2+(R3-G163)^2+(R3-G179)^2)/COUNTIF($B:$B,$Q3))</f>
        <v>4.2713556350197086</v>
      </c>
      <c r="V3">
        <f t="shared" si="3"/>
        <v>4.0162411022863003</v>
      </c>
      <c r="W3">
        <f t="shared" si="3"/>
        <v>9.3496919398736916E-2</v>
      </c>
      <c r="X3" s="28">
        <f t="shared" ref="X3:X16" si="12">U3/R3</f>
        <v>1.2958501759260005E-2</v>
      </c>
      <c r="Y3" s="28">
        <f t="shared" si="4"/>
        <v>1.217891343482801E-2</v>
      </c>
      <c r="Z3" s="28">
        <f t="shared" si="4"/>
        <v>5.8608448913386856E-3</v>
      </c>
    </row>
    <row r="4" spans="1:26" x14ac:dyDescent="0.2">
      <c r="A4" s="12" t="s">
        <v>9</v>
      </c>
      <c r="B4" s="10">
        <v>0.42599999999999999</v>
      </c>
      <c r="C4" s="13">
        <f t="shared" si="5"/>
        <v>105.197</v>
      </c>
      <c r="D4" s="13">
        <f t="shared" si="5"/>
        <v>104.88500000000001</v>
      </c>
      <c r="E4" s="13">
        <f t="shared" si="6"/>
        <v>10.663399999999999</v>
      </c>
      <c r="F4" s="13">
        <v>0.66646099999999997</v>
      </c>
      <c r="G4" s="3">
        <f t="shared" si="7"/>
        <v>391.61020028919097</v>
      </c>
      <c r="H4" s="3">
        <f t="shared" si="7"/>
        <v>390.44873767628161</v>
      </c>
      <c r="I4" s="3">
        <f t="shared" si="8"/>
        <v>17.647575340037342</v>
      </c>
      <c r="J4" s="16">
        <v>105197</v>
      </c>
      <c r="K4" s="17">
        <v>104885</v>
      </c>
      <c r="L4" s="18">
        <v>106634</v>
      </c>
      <c r="M4" s="11"/>
      <c r="N4" s="15">
        <f t="shared" si="9"/>
        <v>0.2686268128928091</v>
      </c>
      <c r="O4" s="15">
        <f t="shared" si="10"/>
        <v>0.60424164762213928</v>
      </c>
      <c r="Q4" s="10">
        <v>0.42599999999999999</v>
      </c>
      <c r="R4">
        <f t="shared" si="0"/>
        <v>370.35732748644023</v>
      </c>
      <c r="S4">
        <f t="shared" ref="S4:T4" si="13">(H4+H20+H36+H52+H68+H84+H100+H116+H132+H148+H164+H180)/12</f>
        <v>369.99663139289845</v>
      </c>
      <c r="T4">
        <f t="shared" si="13"/>
        <v>17.07163989550542</v>
      </c>
      <c r="U4">
        <f t="shared" si="11"/>
        <v>8.3128026393292664</v>
      </c>
      <c r="V4">
        <f t="shared" si="3"/>
        <v>7.9668567979530653</v>
      </c>
      <c r="W4">
        <f t="shared" si="3"/>
        <v>0.20180950172643727</v>
      </c>
      <c r="X4" s="28">
        <f t="shared" si="12"/>
        <v>2.2445357557111165E-2</v>
      </c>
      <c r="Y4" s="28">
        <f t="shared" si="4"/>
        <v>2.1532241436795895E-2</v>
      </c>
      <c r="Z4" s="28">
        <f t="shared" si="4"/>
        <v>1.1821330754497063E-2</v>
      </c>
    </row>
    <row r="5" spans="1:26" x14ac:dyDescent="0.2">
      <c r="A5" s="12" t="s">
        <v>9</v>
      </c>
      <c r="B5" s="10">
        <v>0.42699999999999999</v>
      </c>
      <c r="C5" s="13">
        <f t="shared" si="5"/>
        <v>106.959</v>
      </c>
      <c r="D5" s="13">
        <f t="shared" si="5"/>
        <v>106.771</v>
      </c>
      <c r="E5" s="13">
        <f t="shared" si="6"/>
        <v>10.794700000000001</v>
      </c>
      <c r="F5" s="13">
        <v>0.67467200000000005</v>
      </c>
      <c r="G5" s="3">
        <f t="shared" si="7"/>
        <v>417.80828407172925</v>
      </c>
      <c r="H5" s="3">
        <f t="shared" si="7"/>
        <v>417.0739096160454</v>
      </c>
      <c r="I5" s="3">
        <f t="shared" si="8"/>
        <v>18.25249681707518</v>
      </c>
      <c r="J5" s="16">
        <v>106959</v>
      </c>
      <c r="K5" s="17">
        <v>106771</v>
      </c>
      <c r="L5" s="18">
        <v>107947</v>
      </c>
      <c r="M5" s="11"/>
      <c r="N5" s="15">
        <f t="shared" si="9"/>
        <v>0.25600018974644673</v>
      </c>
      <c r="O5" s="15">
        <f t="shared" si="10"/>
        <v>0.59140949910488838</v>
      </c>
      <c r="Q5" s="10">
        <v>0.42699999999999999</v>
      </c>
      <c r="R5">
        <f t="shared" si="0"/>
        <v>417.07229493803749</v>
      </c>
      <c r="S5">
        <f t="shared" ref="S5:T5" si="14">(H5+H21+H37+H53+H69+H85+H101+H117+H133+H149+H165+H181)/12</f>
        <v>415.87729487545192</v>
      </c>
      <c r="T5">
        <f t="shared" si="14"/>
        <v>18.257414367927193</v>
      </c>
      <c r="U5">
        <f t="shared" si="11"/>
        <v>6.3784183723378112</v>
      </c>
      <c r="V5">
        <f t="shared" si="3"/>
        <v>5.0176678239547137</v>
      </c>
      <c r="W5">
        <f t="shared" si="3"/>
        <v>0.13278698330498881</v>
      </c>
      <c r="X5" s="28">
        <f t="shared" si="12"/>
        <v>1.5293315930480167E-2</v>
      </c>
      <c r="Y5" s="28">
        <f t="shared" si="4"/>
        <v>1.206526032025244E-2</v>
      </c>
      <c r="Z5" s="28">
        <f t="shared" si="4"/>
        <v>7.2730442892426075E-3</v>
      </c>
    </row>
    <row r="6" spans="1:26" x14ac:dyDescent="0.2">
      <c r="A6" s="12" t="s">
        <v>9</v>
      </c>
      <c r="B6" s="10">
        <v>0.42799999999999999</v>
      </c>
      <c r="C6" s="13">
        <f t="shared" si="5"/>
        <v>110.188</v>
      </c>
      <c r="D6" s="13">
        <f>K6</f>
        <v>109.83</v>
      </c>
      <c r="E6" s="13">
        <f t="shared" si="6"/>
        <v>11.2117</v>
      </c>
      <c r="F6" s="13">
        <v>0.70072999999999996</v>
      </c>
      <c r="G6" s="3">
        <f t="shared" si="7"/>
        <v>505.87719093472958</v>
      </c>
      <c r="H6" s="3">
        <f t="shared" si="7"/>
        <v>504.23359966930474</v>
      </c>
      <c r="I6" s="3">
        <f t="shared" si="8"/>
        <v>20.409691257967282</v>
      </c>
      <c r="J6" s="16">
        <v>110188</v>
      </c>
      <c r="K6" s="19">
        <v>109.83</v>
      </c>
      <c r="L6" s="18">
        <v>112117</v>
      </c>
      <c r="M6" s="10"/>
      <c r="N6" s="15">
        <f t="shared" si="9"/>
        <v>0.21781571095625246</v>
      </c>
      <c r="O6" s="15">
        <f t="shared" si="10"/>
        <v>0.54933217059926454</v>
      </c>
      <c r="Q6" s="10">
        <v>0.42799999999999999</v>
      </c>
      <c r="R6">
        <f t="shared" si="0"/>
        <v>474.99388326767013</v>
      </c>
      <c r="S6">
        <f t="shared" ref="S6:T6" si="15">(H6+H22+H38+H54+H70+H86+H102+H118+H134+H150+H166+H182)/12</f>
        <v>474.31563289758242</v>
      </c>
      <c r="T6">
        <f t="shared" si="15"/>
        <v>19.642160428848893</v>
      </c>
      <c r="U6">
        <f t="shared" si="11"/>
        <v>10.980349898506217</v>
      </c>
      <c r="V6">
        <f t="shared" si="3"/>
        <v>10.648215737480545</v>
      </c>
      <c r="W6">
        <f t="shared" si="3"/>
        <v>0.26685418903741731</v>
      </c>
      <c r="X6" s="28">
        <f t="shared" si="12"/>
        <v>2.3116823785115006E-2</v>
      </c>
      <c r="Y6" s="28">
        <f t="shared" si="4"/>
        <v>2.2449641122791714E-2</v>
      </c>
      <c r="Z6" s="28">
        <f t="shared" si="4"/>
        <v>1.3585786044465985E-2</v>
      </c>
    </row>
    <row r="7" spans="1:26" x14ac:dyDescent="0.2">
      <c r="A7" s="12" t="s">
        <v>9</v>
      </c>
      <c r="B7" s="10">
        <v>0.42899999999999999</v>
      </c>
      <c r="C7" s="13">
        <f t="shared" si="5"/>
        <v>111.70399999999999</v>
      </c>
      <c r="D7" s="13">
        <f t="shared" si="5"/>
        <v>112.178</v>
      </c>
      <c r="E7" s="13">
        <f t="shared" si="6"/>
        <v>11.3561</v>
      </c>
      <c r="F7" s="13">
        <v>0.70975299999999997</v>
      </c>
      <c r="G7" s="3">
        <f t="shared" si="7"/>
        <v>544.13807778059959</v>
      </c>
      <c r="H7" s="3">
        <f t="shared" si="7"/>
        <v>546.44705014388126</v>
      </c>
      <c r="I7" s="3">
        <f t="shared" si="8"/>
        <v>21.254498968057604</v>
      </c>
      <c r="J7" s="16">
        <v>111704</v>
      </c>
      <c r="K7" s="17">
        <v>112178</v>
      </c>
      <c r="L7" s="18">
        <v>113561</v>
      </c>
      <c r="M7" s="11"/>
      <c r="N7" s="15">
        <f t="shared" si="9"/>
        <v>0.20528612968166482</v>
      </c>
      <c r="O7" s="15">
        <f t="shared" si="10"/>
        <v>0.53429158772768781</v>
      </c>
      <c r="Q7" s="10">
        <v>0.42899999999999999</v>
      </c>
      <c r="R7">
        <f t="shared" si="0"/>
        <v>543.83381002066233</v>
      </c>
      <c r="S7">
        <f t="shared" ref="S7:T7" si="16">(H7+H23+H39+H55+H71+H87+H103+H119+H135+H151+H167+H183)/12</f>
        <v>542.90457880936663</v>
      </c>
      <c r="T7">
        <f t="shared" si="16"/>
        <v>21.211114113894698</v>
      </c>
      <c r="U7">
        <f t="shared" si="11"/>
        <v>11.598574129689252</v>
      </c>
      <c r="V7">
        <f t="shared" si="3"/>
        <v>9.6078281044165887</v>
      </c>
      <c r="W7">
        <f t="shared" si="3"/>
        <v>0.234502662593326</v>
      </c>
      <c r="X7" s="28">
        <f t="shared" si="12"/>
        <v>2.1327423775378326E-2</v>
      </c>
      <c r="Y7" s="28">
        <f t="shared" si="4"/>
        <v>1.7697084311735459E-2</v>
      </c>
      <c r="Z7" s="28">
        <f t="shared" si="4"/>
        <v>1.1055650416764816E-2</v>
      </c>
    </row>
    <row r="8" spans="1:26" x14ac:dyDescent="0.2">
      <c r="A8" s="12" t="s">
        <v>9</v>
      </c>
      <c r="B8" s="10">
        <v>0.43</v>
      </c>
      <c r="C8" s="13">
        <f t="shared" si="5"/>
        <v>114.521</v>
      </c>
      <c r="D8" s="13">
        <f t="shared" si="5"/>
        <v>114.383</v>
      </c>
      <c r="E8" s="13">
        <f t="shared" si="6"/>
        <v>11.7178</v>
      </c>
      <c r="F8" s="13">
        <v>0.73236100000000004</v>
      </c>
      <c r="G8" s="3">
        <f t="shared" si="7"/>
        <v>652.48522203309187</v>
      </c>
      <c r="H8" s="3">
        <f t="shared" si="7"/>
        <v>651.69896483449452</v>
      </c>
      <c r="I8" s="3">
        <f t="shared" si="8"/>
        <v>23.644948341380168</v>
      </c>
      <c r="J8" s="16">
        <v>114521</v>
      </c>
      <c r="K8" s="17">
        <v>114383</v>
      </c>
      <c r="L8" s="18">
        <v>117178</v>
      </c>
      <c r="M8" s="11"/>
      <c r="N8" s="15">
        <f t="shared" si="9"/>
        <v>0.17551508621630035</v>
      </c>
      <c r="O8" s="15">
        <f t="shared" si="10"/>
        <v>0.49557308524515165</v>
      </c>
      <c r="Q8" s="10">
        <v>0.43</v>
      </c>
      <c r="R8">
        <f t="shared" si="0"/>
        <v>634.60909486339199</v>
      </c>
      <c r="S8">
        <f t="shared" ref="S8:T8" si="17">(H8+H24+H40+H56+H72+H88+H104+H120+H136+H152+H168+H184)/12</f>
        <v>633.93376286993237</v>
      </c>
      <c r="T8">
        <f t="shared" si="17"/>
        <v>23.20161591095842</v>
      </c>
      <c r="U8">
        <f t="shared" si="11"/>
        <v>11.587894111020475</v>
      </c>
      <c r="V8">
        <f t="shared" si="3"/>
        <v>11.319519846317485</v>
      </c>
      <c r="W8">
        <f t="shared" si="3"/>
        <v>0.28672015379515586</v>
      </c>
      <c r="X8" s="28">
        <f t="shared" si="12"/>
        <v>1.8259892908586383E-2</v>
      </c>
      <c r="Y8" s="28">
        <f t="shared" si="4"/>
        <v>1.7855997754516149E-2</v>
      </c>
      <c r="Z8" s="28">
        <f t="shared" si="4"/>
        <v>1.235776658382377E-2</v>
      </c>
    </row>
    <row r="9" spans="1:26" x14ac:dyDescent="0.2">
      <c r="A9" s="12" t="s">
        <v>9</v>
      </c>
      <c r="B9" s="10">
        <v>0.43099999999999999</v>
      </c>
      <c r="C9" s="13">
        <f t="shared" si="5"/>
        <v>116.51300000000001</v>
      </c>
      <c r="D9" s="13">
        <f t="shared" si="5"/>
        <v>117.05200000000001</v>
      </c>
      <c r="E9" s="13">
        <f t="shared" si="6"/>
        <v>11.9459</v>
      </c>
      <c r="F9" s="13">
        <v>0.74661699999999998</v>
      </c>
      <c r="G9" s="3">
        <f t="shared" si="7"/>
        <v>737.60123481422022</v>
      </c>
      <c r="H9" s="3">
        <f t="shared" si="7"/>
        <v>741.01344688982442</v>
      </c>
      <c r="I9" s="3">
        <f t="shared" si="8"/>
        <v>25.394207637184341</v>
      </c>
      <c r="J9" s="16">
        <v>116513</v>
      </c>
      <c r="K9" s="17">
        <v>117052</v>
      </c>
      <c r="L9" s="18">
        <v>119459</v>
      </c>
      <c r="M9" s="11"/>
      <c r="N9" s="15">
        <f t="shared" si="9"/>
        <v>0.1579620457513824</v>
      </c>
      <c r="O9" s="15">
        <f t="shared" si="10"/>
        <v>0.47041830053038575</v>
      </c>
      <c r="Q9" s="10">
        <v>0.43099999999999999</v>
      </c>
      <c r="R9">
        <f t="shared" si="0"/>
        <v>742.96678731012162</v>
      </c>
      <c r="S9">
        <f t="shared" ref="S9:T9" si="18">(H9+H25+H41+H57+H73+H89+H105+H121+H137+H153+H169+H185)/12</f>
        <v>743.69910840310422</v>
      </c>
      <c r="T9">
        <f t="shared" si="18"/>
        <v>25.377478965375868</v>
      </c>
      <c r="U9">
        <f t="shared" si="11"/>
        <v>23.954847391139459</v>
      </c>
      <c r="V9">
        <f t="shared" si="3"/>
        <v>23.22696089522649</v>
      </c>
      <c r="W9">
        <f t="shared" si="3"/>
        <v>0.55645795055611946</v>
      </c>
      <c r="X9" s="28">
        <f t="shared" si="12"/>
        <v>3.2242151062858306E-2</v>
      </c>
      <c r="Y9" s="28">
        <f t="shared" si="4"/>
        <v>3.1231664301844066E-2</v>
      </c>
      <c r="Z9" s="28">
        <f t="shared" si="4"/>
        <v>2.1927235219673748E-2</v>
      </c>
    </row>
    <row r="10" spans="1:26" x14ac:dyDescent="0.2">
      <c r="A10" s="12" t="s">
        <v>9</v>
      </c>
      <c r="B10" s="10">
        <v>0.432</v>
      </c>
      <c r="C10" s="13">
        <f t="shared" si="5"/>
        <v>119.121</v>
      </c>
      <c r="D10" s="13">
        <f t="shared" si="5"/>
        <v>118.93300000000001</v>
      </c>
      <c r="E10" s="13">
        <f t="shared" si="6"/>
        <v>12.3187</v>
      </c>
      <c r="F10" s="13">
        <v>0.76992000000000005</v>
      </c>
      <c r="G10" s="3">
        <f t="shared" si="7"/>
        <v>906.92427413787675</v>
      </c>
      <c r="H10" s="3">
        <f t="shared" si="7"/>
        <v>905.49294159753617</v>
      </c>
      <c r="I10" s="3">
        <f t="shared" si="8"/>
        <v>28.774490725084767</v>
      </c>
      <c r="J10" s="16">
        <v>119121</v>
      </c>
      <c r="K10" s="17">
        <v>118933</v>
      </c>
      <c r="L10" s="18">
        <v>123187</v>
      </c>
      <c r="M10" s="11"/>
      <c r="N10" s="15">
        <f t="shared" si="9"/>
        <v>0.13134613704461329</v>
      </c>
      <c r="O10" s="15">
        <f t="shared" si="10"/>
        <v>0.42811183411357179</v>
      </c>
      <c r="Q10" s="10">
        <v>0.432</v>
      </c>
      <c r="R10">
        <f t="shared" si="0"/>
        <v>892.52527571949975</v>
      </c>
      <c r="S10">
        <f t="shared" ref="S10:T10" si="19">(H10+H26+H42+H58+H74+H90+H106+H122+H138+H154+H170+H186)/12</f>
        <v>891.41397250608998</v>
      </c>
      <c r="T10">
        <f t="shared" si="19"/>
        <v>28.16764394910852</v>
      </c>
      <c r="U10">
        <f t="shared" si="11"/>
        <v>28.653484261146112</v>
      </c>
      <c r="V10">
        <f t="shared" si="3"/>
        <v>25.821097470168848</v>
      </c>
      <c r="W10">
        <f t="shared" si="3"/>
        <v>0.61275693748914062</v>
      </c>
      <c r="X10" s="28">
        <f t="shared" si="12"/>
        <v>3.2103835085283618E-2</v>
      </c>
      <c r="Y10" s="28">
        <f t="shared" si="4"/>
        <v>2.8966449109582969E-2</v>
      </c>
      <c r="Z10" s="28">
        <f t="shared" si="4"/>
        <v>2.1753929387783737E-2</v>
      </c>
    </row>
    <row r="11" spans="1:26" x14ac:dyDescent="0.2">
      <c r="A11" s="12" t="s">
        <v>9</v>
      </c>
      <c r="B11" s="10">
        <v>0.433</v>
      </c>
      <c r="C11" s="13">
        <f t="shared" si="5"/>
        <v>121.877</v>
      </c>
      <c r="D11" s="13">
        <f t="shared" si="5"/>
        <v>122.101</v>
      </c>
      <c r="E11" s="13">
        <f t="shared" si="6"/>
        <v>12.6584</v>
      </c>
      <c r="F11" s="13">
        <v>0.79114899999999999</v>
      </c>
      <c r="G11" s="3">
        <f t="shared" si="7"/>
        <v>1114.3179975966218</v>
      </c>
      <c r="H11" s="3">
        <f t="shared" si="7"/>
        <v>1116.3660233230644</v>
      </c>
      <c r="I11" s="3">
        <f t="shared" si="8"/>
        <v>32.596495560929917</v>
      </c>
      <c r="J11" s="16">
        <v>121877</v>
      </c>
      <c r="K11" s="17">
        <v>122101</v>
      </c>
      <c r="L11" s="18">
        <v>126584</v>
      </c>
      <c r="M11" s="11"/>
      <c r="N11" s="15">
        <f t="shared" si="9"/>
        <v>0.10937362607699613</v>
      </c>
      <c r="O11" s="15">
        <f t="shared" si="10"/>
        <v>0.38833622394587497</v>
      </c>
      <c r="Q11" s="10">
        <v>0.433</v>
      </c>
      <c r="R11">
        <f t="shared" si="0"/>
        <v>1096.8014099847439</v>
      </c>
      <c r="S11">
        <f t="shared" ref="S11:T11" si="20">(H11+H27+H43+H59+H75+H91+H107+H123+H139+H155+H171+H187)/12</f>
        <v>1098.0290893553433</v>
      </c>
      <c r="T11">
        <f t="shared" si="20"/>
        <v>31.741963387641174</v>
      </c>
      <c r="U11">
        <f t="shared" si="11"/>
        <v>36.790162578617441</v>
      </c>
      <c r="V11">
        <f t="shared" si="3"/>
        <v>35.533466813842601</v>
      </c>
      <c r="W11">
        <f t="shared" si="3"/>
        <v>0.7720132668198344</v>
      </c>
      <c r="X11" s="28">
        <f t="shared" si="12"/>
        <v>3.3543139390319693E-2</v>
      </c>
      <c r="Y11" s="28">
        <f t="shared" si="4"/>
        <v>3.2361134288987209E-2</v>
      </c>
      <c r="Z11" s="28">
        <f t="shared" si="4"/>
        <v>2.4321534789508957E-2</v>
      </c>
    </row>
    <row r="12" spans="1:26" x14ac:dyDescent="0.2">
      <c r="A12" s="12" t="s">
        <v>9</v>
      </c>
      <c r="B12" s="10">
        <v>0.434</v>
      </c>
      <c r="C12" s="13">
        <f t="shared" si="5"/>
        <v>124.203</v>
      </c>
      <c r="D12" s="13">
        <f t="shared" si="5"/>
        <v>124.17700000000001</v>
      </c>
      <c r="E12" s="13">
        <f t="shared" si="6"/>
        <v>12.975899999999999</v>
      </c>
      <c r="F12" s="13">
        <v>0.81099600000000005</v>
      </c>
      <c r="G12" s="3">
        <f t="shared" si="7"/>
        <v>1367.7235751032674</v>
      </c>
      <c r="H12" s="3">
        <f t="shared" si="7"/>
        <v>1367.4372630741484</v>
      </c>
      <c r="I12" s="3">
        <f t="shared" si="8"/>
        <v>37.059882265796851</v>
      </c>
      <c r="J12" s="16">
        <v>124203</v>
      </c>
      <c r="K12" s="17">
        <v>124177</v>
      </c>
      <c r="L12" s="18">
        <v>129759</v>
      </c>
      <c r="M12" s="11"/>
      <c r="N12" s="15">
        <f t="shared" si="9"/>
        <v>9.0810016191043785E-2</v>
      </c>
      <c r="O12" s="15">
        <f t="shared" si="10"/>
        <v>0.35013333034723809</v>
      </c>
      <c r="Q12" s="10">
        <v>0.434</v>
      </c>
      <c r="R12">
        <f t="shared" si="0"/>
        <v>1359.7280026587716</v>
      </c>
      <c r="S12">
        <f t="shared" ref="S12:T12" si="21">(H12+H28+H44+H60+H76+H92+H108+H124+H140+H156+H172+H188)/12</f>
        <v>1360.91112715852</v>
      </c>
      <c r="T12">
        <f t="shared" si="21"/>
        <v>35.850553776654635</v>
      </c>
      <c r="U12">
        <f t="shared" si="11"/>
        <v>49.70865715303681</v>
      </c>
      <c r="V12">
        <f t="shared" si="3"/>
        <v>50.863854882465134</v>
      </c>
      <c r="W12">
        <f t="shared" si="3"/>
        <v>0.97866414611330033</v>
      </c>
      <c r="X12" s="28">
        <f t="shared" si="12"/>
        <v>3.6557794688230283E-2</v>
      </c>
      <c r="Y12" s="28">
        <f t="shared" si="4"/>
        <v>3.7374854145446688E-2</v>
      </c>
      <c r="Z12" s="28">
        <f t="shared" si="4"/>
        <v>2.7298438741289188E-2</v>
      </c>
    </row>
    <row r="13" spans="1:26" x14ac:dyDescent="0.2">
      <c r="A13" s="12" t="s">
        <v>9</v>
      </c>
      <c r="B13" s="10">
        <v>0.435</v>
      </c>
      <c r="C13" s="13">
        <f t="shared" si="5"/>
        <v>126.42700000000001</v>
      </c>
      <c r="D13" s="13">
        <f t="shared" si="5"/>
        <v>126.36799999999999</v>
      </c>
      <c r="E13" s="13">
        <f t="shared" si="6"/>
        <v>13.1974</v>
      </c>
      <c r="F13" s="13">
        <v>0.82483600000000001</v>
      </c>
      <c r="G13" s="3">
        <f t="shared" si="7"/>
        <v>1600.3582686721568</v>
      </c>
      <c r="H13" s="3">
        <f t="shared" si="7"/>
        <v>1599.6114255306468</v>
      </c>
      <c r="I13" s="3">
        <f t="shared" si="8"/>
        <v>40.866962151478795</v>
      </c>
      <c r="J13" s="16">
        <v>126427</v>
      </c>
      <c r="K13" s="17">
        <v>126368</v>
      </c>
      <c r="L13" s="18">
        <v>131974</v>
      </c>
      <c r="M13" s="11"/>
      <c r="N13" s="15">
        <f t="shared" si="9"/>
        <v>7.8999185666656091E-2</v>
      </c>
      <c r="O13" s="15">
        <f t="shared" si="10"/>
        <v>0.32293567481434254</v>
      </c>
      <c r="Q13" s="10">
        <v>0.435</v>
      </c>
      <c r="R13">
        <f t="shared" si="0"/>
        <v>1758.5317768499324</v>
      </c>
      <c r="S13">
        <f t="shared" ref="S13:T13" si="22">(H13+H29+H45+H61+H77+H93+H109+H125+H141+H157+H173+H189)/12</f>
        <v>1760.3601663627594</v>
      </c>
      <c r="T13">
        <f t="shared" si="22"/>
        <v>41.569518801160122</v>
      </c>
      <c r="U13">
        <f t="shared" si="11"/>
        <v>114.86969057243138</v>
      </c>
      <c r="V13">
        <f t="shared" si="3"/>
        <v>116.79409157034767</v>
      </c>
      <c r="W13">
        <f t="shared" si="3"/>
        <v>1.5150446747190809</v>
      </c>
      <c r="X13" s="28">
        <f t="shared" si="12"/>
        <v>6.5321361879623285E-2</v>
      </c>
      <c r="Y13" s="28">
        <f t="shared" si="4"/>
        <v>6.6346702113617234E-2</v>
      </c>
      <c r="Z13" s="28">
        <f t="shared" si="4"/>
        <v>3.6446047931562753E-2</v>
      </c>
    </row>
    <row r="14" spans="1:26" x14ac:dyDescent="0.2">
      <c r="A14" s="12" t="s">
        <v>9</v>
      </c>
      <c r="B14" s="10">
        <v>0.436</v>
      </c>
      <c r="C14" s="13">
        <f t="shared" si="5"/>
        <v>128.94900000000001</v>
      </c>
      <c r="D14" s="13">
        <f t="shared" si="5"/>
        <v>128.75899999999999</v>
      </c>
      <c r="E14" s="13">
        <f t="shared" si="6"/>
        <v>13.702199999999999</v>
      </c>
      <c r="F14" s="13">
        <v>0.85638700000000001</v>
      </c>
      <c r="G14" s="3">
        <f t="shared" si="7"/>
        <v>2321.3814074426023</v>
      </c>
      <c r="H14" s="3">
        <f t="shared" si="7"/>
        <v>2317.9609662804828</v>
      </c>
      <c r="I14" s="3">
        <f t="shared" si="8"/>
        <v>52.841016422198479</v>
      </c>
      <c r="J14" s="16">
        <v>128949</v>
      </c>
      <c r="K14" s="17">
        <v>128759</v>
      </c>
      <c r="L14" s="18">
        <v>137022</v>
      </c>
      <c r="M14" s="11"/>
      <c r="N14" s="15">
        <f t="shared" si="9"/>
        <v>5.5548390103657863E-2</v>
      </c>
      <c r="O14" s="15">
        <f t="shared" si="10"/>
        <v>0.25930992489848687</v>
      </c>
      <c r="Q14" s="10">
        <v>0.436</v>
      </c>
      <c r="R14">
        <f t="shared" si="0"/>
        <v>2380.4577552746446</v>
      </c>
      <c r="S14">
        <f t="shared" ref="S14:T14" si="23">(H14+H30+H46+H62+H78+H94+H110+H126+H142+H158+H174+H190)/12</f>
        <v>2383.857987076171</v>
      </c>
      <c r="T14">
        <f t="shared" si="23"/>
        <v>49.62609690158812</v>
      </c>
      <c r="U14">
        <f t="shared" si="11"/>
        <v>169.85073049258895</v>
      </c>
      <c r="V14">
        <f t="shared" si="3"/>
        <v>169.9065676385747</v>
      </c>
      <c r="W14">
        <f t="shared" si="3"/>
        <v>2.2436693336146112</v>
      </c>
      <c r="X14" s="28">
        <f t="shared" si="12"/>
        <v>7.1352129697001276E-2</v>
      </c>
      <c r="Y14" s="28">
        <f t="shared" si="4"/>
        <v>7.1273779125981845E-2</v>
      </c>
      <c r="Z14" s="28">
        <f t="shared" si="4"/>
        <v>4.5211480928350221E-2</v>
      </c>
    </row>
    <row r="15" spans="1:26" x14ac:dyDescent="0.2">
      <c r="A15" s="12" t="s">
        <v>9</v>
      </c>
      <c r="B15" s="10">
        <v>0.437</v>
      </c>
      <c r="C15" s="13">
        <f t="shared" si="5"/>
        <v>131.13800000000001</v>
      </c>
      <c r="D15" s="13">
        <f t="shared" si="5"/>
        <v>131.50299999999999</v>
      </c>
      <c r="E15" s="13">
        <f t="shared" si="6"/>
        <v>14.008100000000001</v>
      </c>
      <c r="F15" s="13">
        <v>0.87550499999999998</v>
      </c>
      <c r="G15" s="3">
        <f t="shared" si="7"/>
        <v>3002.8613689873609</v>
      </c>
      <c r="H15" s="3">
        <f t="shared" si="7"/>
        <v>3011.2193155755381</v>
      </c>
      <c r="I15" s="3">
        <f t="shared" si="8"/>
        <v>63.754733458625367</v>
      </c>
      <c r="J15" s="16">
        <v>131138</v>
      </c>
      <c r="K15" s="17">
        <v>131503</v>
      </c>
      <c r="L15" s="18">
        <v>140081</v>
      </c>
      <c r="M15" s="11"/>
      <c r="N15" s="15">
        <f t="shared" si="9"/>
        <v>4.3671013705245731E-2</v>
      </c>
      <c r="O15" s="15">
        <f t="shared" si="10"/>
        <v>0.21971858778283149</v>
      </c>
      <c r="Q15" s="10">
        <v>0.437</v>
      </c>
      <c r="R15">
        <f t="shared" si="0"/>
        <v>3358.4940222766704</v>
      </c>
      <c r="S15">
        <f t="shared" ref="S15:T15" si="24">(H15+H31+H47+H63+H79+H95+H111+H127+H143+H159+H175+H191)/12</f>
        <v>3352.8097657467392</v>
      </c>
      <c r="T15">
        <f t="shared" si="24"/>
        <v>60.466568232614527</v>
      </c>
      <c r="U15">
        <f t="shared" si="11"/>
        <v>380.96277114627145</v>
      </c>
      <c r="V15">
        <f t="shared" si="3"/>
        <v>382.97412515958615</v>
      </c>
      <c r="W15">
        <f t="shared" si="3"/>
        <v>3.3907953250369629</v>
      </c>
      <c r="X15" s="28">
        <f t="shared" si="12"/>
        <v>0.113432618494888</v>
      </c>
      <c r="Y15" s="28">
        <f t="shared" si="4"/>
        <v>0.11422482989406647</v>
      </c>
      <c r="Z15" s="28">
        <f t="shared" si="4"/>
        <v>5.6077191481954017E-2</v>
      </c>
    </row>
    <row r="16" spans="1:26" x14ac:dyDescent="0.2">
      <c r="A16" s="12" t="s">
        <v>9</v>
      </c>
      <c r="B16" s="10">
        <v>0.438</v>
      </c>
      <c r="C16" s="13">
        <f>J16</f>
        <v>133.91999999999999</v>
      </c>
      <c r="D16" s="13">
        <f t="shared" si="5"/>
        <v>133.876</v>
      </c>
      <c r="E16" s="13">
        <f t="shared" si="6"/>
        <v>14.5603</v>
      </c>
      <c r="F16" s="13">
        <v>0.910022</v>
      </c>
      <c r="G16" s="3">
        <f t="shared" si="7"/>
        <v>5032.326092192925</v>
      </c>
      <c r="H16" s="3">
        <f t="shared" si="7"/>
        <v>5030.6726995103054</v>
      </c>
      <c r="I16" s="3">
        <f t="shared" si="8"/>
        <v>99.451866201373491</v>
      </c>
      <c r="J16" s="20">
        <v>133.91999999999999</v>
      </c>
      <c r="K16" s="17">
        <v>133876</v>
      </c>
      <c r="L16" s="18">
        <v>145603</v>
      </c>
      <c r="M16" s="11"/>
      <c r="N16" s="15">
        <f t="shared" si="9"/>
        <v>2.6611947943469216E-2</v>
      </c>
      <c r="O16" s="15">
        <f t="shared" si="10"/>
        <v>0.14640549801768238</v>
      </c>
      <c r="Q16" s="10">
        <v>0.438</v>
      </c>
      <c r="R16">
        <f t="shared" si="0"/>
        <v>5342.0959005952191</v>
      </c>
      <c r="S16">
        <f t="shared" ref="S16:T16" si="25">(H16+H32+H48+H64+H80+H96+H112+H128+H144+H160+H176+H192)/12</f>
        <v>5333.1810766295621</v>
      </c>
      <c r="T16">
        <f t="shared" si="25"/>
        <v>80.685473225498555</v>
      </c>
      <c r="U16">
        <f t="shared" si="11"/>
        <v>695.64940283185604</v>
      </c>
      <c r="V16">
        <f t="shared" si="3"/>
        <v>692.55249574928735</v>
      </c>
      <c r="W16">
        <f t="shared" si="3"/>
        <v>6.838162913569934</v>
      </c>
      <c r="X16" s="28">
        <f t="shared" si="12"/>
        <v>0.13022031348301824</v>
      </c>
      <c r="Y16" s="28">
        <f t="shared" si="4"/>
        <v>0.12985730013633126</v>
      </c>
      <c r="Z16" s="28">
        <f t="shared" si="4"/>
        <v>8.4750855887759852E-2</v>
      </c>
    </row>
    <row r="17" spans="1:26" x14ac:dyDescent="0.2">
      <c r="A17" s="12" t="s">
        <v>9</v>
      </c>
      <c r="B17" s="10">
        <v>0.439</v>
      </c>
      <c r="C17" s="13">
        <f>J17/1000</f>
        <v>135.577</v>
      </c>
      <c r="D17" s="13">
        <f t="shared" si="5"/>
        <v>135.947</v>
      </c>
      <c r="E17" s="13">
        <f t="shared" si="6"/>
        <v>14.7598</v>
      </c>
      <c r="F17" s="13">
        <v>0.92249000000000003</v>
      </c>
      <c r="G17" s="3">
        <f t="shared" si="7"/>
        <v>6215.1039247386843</v>
      </c>
      <c r="H17" s="3">
        <f t="shared" si="7"/>
        <v>6232.0654185920175</v>
      </c>
      <c r="I17" s="3">
        <f t="shared" si="8"/>
        <v>123.6359802887194</v>
      </c>
      <c r="J17" s="16">
        <v>135577</v>
      </c>
      <c r="K17" s="17">
        <v>135947</v>
      </c>
      <c r="L17" s="18">
        <v>147598</v>
      </c>
      <c r="M17" s="11"/>
      <c r="N17" s="15">
        <f t="shared" si="9"/>
        <v>2.1814116327218191E-2</v>
      </c>
      <c r="O17" s="15">
        <f t="shared" si="10"/>
        <v>0.11938110544788305</v>
      </c>
      <c r="Q17" s="10">
        <v>0.439</v>
      </c>
      <c r="R17">
        <f t="shared" si="0"/>
        <v>9170.747758513955</v>
      </c>
      <c r="S17">
        <f>(H17+H33+H49+H65+H81+H97+H113+H129+H145+H161+H177+H193)/12</f>
        <v>9178.6020512827818</v>
      </c>
      <c r="T17">
        <f>(I17+I33+I49+I65+I81+I97+I113+I129+I145+I161+I177+I193)/12</f>
        <v>111.92337165011553</v>
      </c>
      <c r="U17">
        <f t="shared" si="11"/>
        <v>2344.5623574840533</v>
      </c>
      <c r="V17">
        <f t="shared" si="3"/>
        <v>2342.5990301431816</v>
      </c>
      <c r="W17">
        <f t="shared" si="3"/>
        <v>10.140598262629569</v>
      </c>
      <c r="X17" s="28">
        <f>U17/R17</f>
        <v>0.25565661811027396</v>
      </c>
      <c r="Y17" s="28">
        <f t="shared" si="4"/>
        <v>0.25522394554798078</v>
      </c>
      <c r="Z17" s="28">
        <f t="shared" si="4"/>
        <v>9.0603044861176693E-2</v>
      </c>
    </row>
    <row r="18" spans="1:26" x14ac:dyDescent="0.2">
      <c r="A18" s="12" t="s">
        <v>10</v>
      </c>
      <c r="B18" s="10">
        <v>0.42399999999999999</v>
      </c>
      <c r="C18" s="13">
        <f t="shared" si="5"/>
        <v>132.143</v>
      </c>
      <c r="D18" s="13">
        <f t="shared" si="5"/>
        <v>132.44300000000001</v>
      </c>
      <c r="E18" s="13">
        <f t="shared" si="6"/>
        <v>11.306699999999999</v>
      </c>
      <c r="F18" s="13">
        <v>0.56533299999999997</v>
      </c>
      <c r="G18" s="3">
        <f t="shared" si="7"/>
        <v>297.75485122105647</v>
      </c>
      <c r="H18" s="3">
        <f t="shared" si="7"/>
        <v>298.43083447681971</v>
      </c>
      <c r="I18" s="3">
        <f t="shared" si="8"/>
        <v>15.181785904598822</v>
      </c>
      <c r="J18" s="16">
        <v>132143</v>
      </c>
      <c r="K18" s="17">
        <v>132443</v>
      </c>
      <c r="L18" s="18">
        <v>113067</v>
      </c>
      <c r="M18" s="11"/>
      <c r="N18" s="15">
        <f t="shared" si="9"/>
        <v>0.44379797493843548</v>
      </c>
      <c r="O18" s="15">
        <f t="shared" si="10"/>
        <v>0.74475427799143223</v>
      </c>
      <c r="R18" s="3"/>
      <c r="S18" s="3"/>
      <c r="T18" s="3"/>
    </row>
    <row r="19" spans="1:26" x14ac:dyDescent="0.2">
      <c r="A19" s="12" t="s">
        <v>10</v>
      </c>
      <c r="B19" s="10">
        <v>0.42499999999999999</v>
      </c>
      <c r="C19" s="13">
        <f t="shared" si="5"/>
        <v>136.488</v>
      </c>
      <c r="D19" s="13">
        <f t="shared" si="5"/>
        <v>136.67099999999999</v>
      </c>
      <c r="E19" s="13">
        <f t="shared" si="6"/>
        <v>11.589600000000001</v>
      </c>
      <c r="F19" s="13">
        <v>0.57948200000000005</v>
      </c>
      <c r="G19" s="3">
        <f t="shared" si="7"/>
        <v>326.9399356271839</v>
      </c>
      <c r="H19" s="3">
        <f t="shared" si="7"/>
        <v>327.37828924229859</v>
      </c>
      <c r="I19" s="3">
        <f t="shared" si="8"/>
        <v>15.939772668198025</v>
      </c>
      <c r="J19" s="16">
        <v>136488</v>
      </c>
      <c r="K19" s="17">
        <v>136671</v>
      </c>
      <c r="L19" s="18">
        <v>115896</v>
      </c>
      <c r="M19" s="11"/>
      <c r="N19" s="15">
        <f t="shared" si="9"/>
        <v>0.4174711778118167</v>
      </c>
      <c r="O19" s="15">
        <f t="shared" si="10"/>
        <v>0.72708690652300212</v>
      </c>
    </row>
    <row r="20" spans="1:26" x14ac:dyDescent="0.2">
      <c r="A20" s="12" t="s">
        <v>10</v>
      </c>
      <c r="B20" s="10">
        <v>0.42599999999999999</v>
      </c>
      <c r="C20" s="13">
        <f t="shared" si="5"/>
        <v>141.57499999999999</v>
      </c>
      <c r="D20" s="13">
        <f t="shared" si="5"/>
        <v>141.65700000000001</v>
      </c>
      <c r="E20" s="13">
        <f t="shared" si="6"/>
        <v>11.9955</v>
      </c>
      <c r="F20" s="13">
        <v>0.599777</v>
      </c>
      <c r="G20" s="3">
        <f t="shared" si="7"/>
        <v>372.00433959816735</v>
      </c>
      <c r="H20" s="3">
        <f t="shared" si="7"/>
        <v>372.21980388103549</v>
      </c>
      <c r="I20" s="3">
        <f t="shared" si="8"/>
        <v>17.121688547967405</v>
      </c>
      <c r="J20" s="16">
        <v>141575</v>
      </c>
      <c r="K20" s="17">
        <v>141657</v>
      </c>
      <c r="L20" s="18">
        <v>119955</v>
      </c>
      <c r="M20" s="11"/>
      <c r="N20" s="15">
        <f t="shared" si="9"/>
        <v>0.38057351737597162</v>
      </c>
      <c r="O20" s="15">
        <f t="shared" si="10"/>
        <v>0.70060262843783838</v>
      </c>
    </row>
    <row r="21" spans="1:26" x14ac:dyDescent="0.2">
      <c r="A21" s="12" t="s">
        <v>10</v>
      </c>
      <c r="B21" s="10">
        <v>0.42699999999999999</v>
      </c>
      <c r="C21" s="13">
        <f t="shared" si="5"/>
        <v>145.99700000000001</v>
      </c>
      <c r="D21" s="13">
        <f t="shared" si="5"/>
        <v>145.99799999999999</v>
      </c>
      <c r="E21" s="13">
        <f t="shared" si="6"/>
        <v>12.3856</v>
      </c>
      <c r="F21" s="13">
        <v>0.619282</v>
      </c>
      <c r="G21" s="3">
        <f t="shared" si="7"/>
        <v>421.669613641686</v>
      </c>
      <c r="H21" s="3">
        <f t="shared" si="7"/>
        <v>421.6725018490713</v>
      </c>
      <c r="I21" s="3">
        <f t="shared" si="8"/>
        <v>18.379334188773289</v>
      </c>
      <c r="J21" s="16">
        <v>145997</v>
      </c>
      <c r="K21" s="17">
        <v>145998</v>
      </c>
      <c r="L21" s="18">
        <v>123856</v>
      </c>
      <c r="M21" s="11"/>
      <c r="N21" s="15">
        <f t="shared" si="9"/>
        <v>0.34623552486772513</v>
      </c>
      <c r="O21" s="15">
        <f t="shared" si="10"/>
        <v>0.67388730586146794</v>
      </c>
    </row>
    <row r="22" spans="1:26" x14ac:dyDescent="0.2">
      <c r="A22" s="12" t="s">
        <v>10</v>
      </c>
      <c r="B22" s="10">
        <v>0.42799999999999999</v>
      </c>
      <c r="C22" s="13">
        <f t="shared" si="5"/>
        <v>150.31100000000001</v>
      </c>
      <c r="D22" s="13">
        <f t="shared" si="5"/>
        <v>149.97499999999999</v>
      </c>
      <c r="E22" s="13">
        <f t="shared" si="6"/>
        <v>12.6548</v>
      </c>
      <c r="F22" s="13">
        <v>0.63274200000000003</v>
      </c>
      <c r="G22" s="3">
        <f t="shared" si="7"/>
        <v>464.97941741679267</v>
      </c>
      <c r="H22" s="3">
        <f t="shared" si="7"/>
        <v>463.94001854211251</v>
      </c>
      <c r="I22" s="3">
        <f t="shared" si="8"/>
        <v>19.32807348250341</v>
      </c>
      <c r="J22" s="16">
        <v>150311</v>
      </c>
      <c r="K22" s="17">
        <v>149975</v>
      </c>
      <c r="L22" s="18">
        <v>126548</v>
      </c>
      <c r="M22" s="11"/>
      <c r="N22" s="15">
        <f t="shared" si="9"/>
        <v>0.32326377119025473</v>
      </c>
      <c r="O22" s="15">
        <f t="shared" si="10"/>
        <v>0.65473674918794467</v>
      </c>
    </row>
    <row r="23" spans="1:26" x14ac:dyDescent="0.2">
      <c r="A23" s="12" t="s">
        <v>10</v>
      </c>
      <c r="B23" s="10">
        <v>0.42899999999999999</v>
      </c>
      <c r="C23" s="13">
        <f t="shared" si="5"/>
        <v>154.184</v>
      </c>
      <c r="D23" s="13">
        <f t="shared" si="5"/>
        <v>154.53299999999999</v>
      </c>
      <c r="E23" s="13">
        <f t="shared" si="6"/>
        <v>13.089600000000001</v>
      </c>
      <c r="F23" s="13">
        <v>0.65447999999999995</v>
      </c>
      <c r="G23" s="3">
        <f t="shared" si="7"/>
        <v>536.21818405132137</v>
      </c>
      <c r="H23" s="3">
        <f t="shared" si="7"/>
        <v>537.43192961658053</v>
      </c>
      <c r="I23" s="3">
        <f t="shared" si="8"/>
        <v>21.024368993943426</v>
      </c>
      <c r="J23" s="16">
        <v>154184</v>
      </c>
      <c r="K23" s="17">
        <v>154533</v>
      </c>
      <c r="L23" s="18">
        <v>130896</v>
      </c>
      <c r="M23" s="11"/>
      <c r="N23" s="15">
        <f t="shared" si="9"/>
        <v>0.28753967057790614</v>
      </c>
      <c r="O23" s="15">
        <f t="shared" si="10"/>
        <v>0.6225918125662071</v>
      </c>
    </row>
    <row r="24" spans="1:26" x14ac:dyDescent="0.2">
      <c r="A24" s="12" t="s">
        <v>10</v>
      </c>
      <c r="B24" s="10">
        <v>0.43</v>
      </c>
      <c r="C24" s="13">
        <f>J24</f>
        <v>158.78</v>
      </c>
      <c r="D24" s="13">
        <f t="shared" si="5"/>
        <v>159.071</v>
      </c>
      <c r="E24" s="13">
        <f t="shared" si="6"/>
        <v>13.491400000000001</v>
      </c>
      <c r="F24" s="13">
        <v>0.67456799999999995</v>
      </c>
      <c r="G24" s="3">
        <f t="shared" si="7"/>
        <v>619.85089529278434</v>
      </c>
      <c r="H24" s="3">
        <f t="shared" si="7"/>
        <v>620.98691123012031</v>
      </c>
      <c r="I24" s="3">
        <f t="shared" si="8"/>
        <v>22.805964165250217</v>
      </c>
      <c r="J24" s="21">
        <v>158.78</v>
      </c>
      <c r="K24" s="17">
        <v>159071</v>
      </c>
      <c r="L24" s="18">
        <v>134914</v>
      </c>
      <c r="M24" s="11"/>
      <c r="N24" s="15">
        <f t="shared" si="9"/>
        <v>0.25615837809672087</v>
      </c>
      <c r="O24" s="15">
        <f t="shared" si="10"/>
        <v>0.59157332276076469</v>
      </c>
    </row>
    <row r="25" spans="1:26" x14ac:dyDescent="0.2">
      <c r="A25" s="12" t="s">
        <v>10</v>
      </c>
      <c r="B25" s="10">
        <v>0.43099999999999999</v>
      </c>
      <c r="C25" s="13">
        <f t="shared" si="5"/>
        <v>164.08099999999999</v>
      </c>
      <c r="D25" s="13">
        <f t="shared" si="5"/>
        <v>163.78200000000001</v>
      </c>
      <c r="E25" s="13">
        <f t="shared" si="6"/>
        <v>13.905099999999999</v>
      </c>
      <c r="F25" s="13">
        <v>0.69525599999999999</v>
      </c>
      <c r="G25" s="3">
        <f t="shared" si="7"/>
        <v>727.33119571650172</v>
      </c>
      <c r="H25" s="3">
        <f t="shared" si="7"/>
        <v>726.00580138370742</v>
      </c>
      <c r="I25" s="3">
        <f t="shared" si="8"/>
        <v>24.904357991305822</v>
      </c>
      <c r="J25" s="16">
        <v>164081</v>
      </c>
      <c r="K25" s="17">
        <v>163782</v>
      </c>
      <c r="L25" s="18">
        <v>139051</v>
      </c>
      <c r="M25" s="11"/>
      <c r="N25" s="15">
        <f t="shared" si="9"/>
        <v>0.22559323863231528</v>
      </c>
      <c r="O25" s="15">
        <f t="shared" si="10"/>
        <v>0.55834003048198655</v>
      </c>
    </row>
    <row r="26" spans="1:26" x14ac:dyDescent="0.2">
      <c r="A26" s="12" t="s">
        <v>10</v>
      </c>
      <c r="B26" s="10">
        <v>0.432</v>
      </c>
      <c r="C26" s="13">
        <f t="shared" si="5"/>
        <v>167.316</v>
      </c>
      <c r="D26" s="13">
        <f t="shared" si="5"/>
        <v>168.03399999999999</v>
      </c>
      <c r="E26" s="13">
        <f t="shared" si="6"/>
        <v>14.3309</v>
      </c>
      <c r="F26" s="13">
        <v>0.71654499999999999</v>
      </c>
      <c r="G26" s="3">
        <f t="shared" si="7"/>
        <v>853.23403393503168</v>
      </c>
      <c r="H26" s="3">
        <f t="shared" si="7"/>
        <v>856.89550107723767</v>
      </c>
      <c r="I26" s="3">
        <f t="shared" si="8"/>
        <v>27.41111627083761</v>
      </c>
      <c r="J26" s="16">
        <v>167316</v>
      </c>
      <c r="K26" s="17">
        <v>168034</v>
      </c>
      <c r="L26" s="18">
        <v>143309</v>
      </c>
      <c r="M26" s="11"/>
      <c r="N26" s="15">
        <f t="shared" si="9"/>
        <v>0.19609625653158141</v>
      </c>
      <c r="O26" s="15">
        <f t="shared" si="10"/>
        <v>0.52281344029927335</v>
      </c>
    </row>
    <row r="27" spans="1:26" x14ac:dyDescent="0.2">
      <c r="A27" s="12" t="s">
        <v>10</v>
      </c>
      <c r="B27" s="10">
        <v>0.433</v>
      </c>
      <c r="C27" s="13">
        <f t="shared" si="5"/>
        <v>173.434</v>
      </c>
      <c r="D27" s="13">
        <f t="shared" si="5"/>
        <v>173.13800000000001</v>
      </c>
      <c r="E27" s="13">
        <f>L27/1000</f>
        <v>14.848000000000001</v>
      </c>
      <c r="F27" s="13">
        <v>0.74239999999999995</v>
      </c>
      <c r="G27" s="3">
        <f t="shared" si="7"/>
        <v>1063.6550216263333</v>
      </c>
      <c r="H27" s="3">
        <f t="shared" si="7"/>
        <v>1061.8396804221786</v>
      </c>
      <c r="I27" s="3">
        <f t="shared" si="8"/>
        <v>31.068111391012831</v>
      </c>
      <c r="J27" s="16">
        <v>173434</v>
      </c>
      <c r="K27" s="17">
        <v>173138</v>
      </c>
      <c r="L27" s="18">
        <v>14848</v>
      </c>
      <c r="M27" s="11"/>
      <c r="N27" s="15">
        <f t="shared" si="9"/>
        <v>0.16305474658016339</v>
      </c>
      <c r="O27" s="15">
        <f t="shared" si="10"/>
        <v>0.47791768907765431</v>
      </c>
    </row>
    <row r="28" spans="1:26" x14ac:dyDescent="0.2">
      <c r="A28" s="12" t="s">
        <v>10</v>
      </c>
      <c r="B28" s="10">
        <v>0.434</v>
      </c>
      <c r="C28" s="13">
        <f t="shared" si="5"/>
        <v>177.10599999999999</v>
      </c>
      <c r="D28" s="13">
        <f t="shared" si="5"/>
        <v>177.529</v>
      </c>
      <c r="E28" s="13">
        <f t="shared" si="6"/>
        <v>15.2928</v>
      </c>
      <c r="F28" s="13">
        <v>0.76463899999999996</v>
      </c>
      <c r="G28" s="3">
        <f t="shared" si="7"/>
        <v>1291.3296948972361</v>
      </c>
      <c r="H28" s="3">
        <f t="shared" si="7"/>
        <v>1294.4139069563507</v>
      </c>
      <c r="I28" s="3">
        <f t="shared" si="8"/>
        <v>34.928944443642145</v>
      </c>
      <c r="J28" s="16">
        <v>177106</v>
      </c>
      <c r="K28" s="17">
        <v>177529</v>
      </c>
      <c r="L28" s="18">
        <v>152928</v>
      </c>
      <c r="M28" s="11"/>
      <c r="N28" s="15">
        <f t="shared" si="9"/>
        <v>0.13715010248726145</v>
      </c>
      <c r="O28" s="15">
        <f t="shared" si="10"/>
        <v>0.4378259991416269</v>
      </c>
    </row>
    <row r="29" spans="1:26" x14ac:dyDescent="0.2">
      <c r="A29" s="12" t="s">
        <v>10</v>
      </c>
      <c r="B29" s="10">
        <v>0.435</v>
      </c>
      <c r="C29" s="13">
        <f t="shared" si="5"/>
        <v>180.727</v>
      </c>
      <c r="D29" s="13">
        <f t="shared" si="5"/>
        <v>180.96199999999999</v>
      </c>
      <c r="E29" s="13">
        <f t="shared" si="6"/>
        <v>15.6471</v>
      </c>
      <c r="F29" s="13">
        <v>0.78235500000000002</v>
      </c>
      <c r="G29" s="3">
        <f t="shared" si="7"/>
        <v>1528.8519867132275</v>
      </c>
      <c r="H29" s="3">
        <f t="shared" si="7"/>
        <v>1530.8399587200531</v>
      </c>
      <c r="I29" s="3">
        <f t="shared" si="8"/>
        <v>38.639363106950036</v>
      </c>
      <c r="J29" s="16">
        <v>180727</v>
      </c>
      <c r="K29" s="17">
        <v>180962</v>
      </c>
      <c r="L29" s="18">
        <v>156471</v>
      </c>
      <c r="M29" s="11"/>
      <c r="N29" s="15">
        <f t="shared" si="9"/>
        <v>0.11821092006985739</v>
      </c>
      <c r="O29" s="15">
        <f t="shared" si="10"/>
        <v>0.40495232689758198</v>
      </c>
    </row>
    <row r="30" spans="1:26" x14ac:dyDescent="0.2">
      <c r="A30" s="12" t="s">
        <v>10</v>
      </c>
      <c r="B30" s="10">
        <v>0.436</v>
      </c>
      <c r="C30" s="13">
        <f t="shared" si="5"/>
        <v>187.078</v>
      </c>
      <c r="D30" s="13">
        <f t="shared" si="5"/>
        <v>186.732</v>
      </c>
      <c r="E30" s="13">
        <f t="shared" si="6"/>
        <v>16.369199999999999</v>
      </c>
      <c r="F30" s="13">
        <v>0.81846200000000002</v>
      </c>
      <c r="G30" s="3">
        <f t="shared" si="7"/>
        <v>2218.5905323275711</v>
      </c>
      <c r="H30" s="3">
        <f t="shared" si="7"/>
        <v>2214.4872581628629</v>
      </c>
      <c r="I30" s="3">
        <f t="shared" si="8"/>
        <v>48.787960740175855</v>
      </c>
      <c r="J30" s="16">
        <v>187078</v>
      </c>
      <c r="K30" s="17">
        <v>186732</v>
      </c>
      <c r="L30" s="18">
        <v>163692</v>
      </c>
      <c r="M30" s="11"/>
      <c r="N30" s="15">
        <f t="shared" si="9"/>
        <v>8.4322905589853225E-2</v>
      </c>
      <c r="O30" s="15">
        <f t="shared" si="10"/>
        <v>0.33551720038423966</v>
      </c>
    </row>
    <row r="31" spans="1:26" x14ac:dyDescent="0.2">
      <c r="A31" s="12" t="s">
        <v>10</v>
      </c>
      <c r="B31" s="10">
        <v>0.437</v>
      </c>
      <c r="C31" s="13">
        <f t="shared" si="5"/>
        <v>190.74700000000001</v>
      </c>
      <c r="D31" s="13">
        <f t="shared" si="5"/>
        <v>190.46799999999999</v>
      </c>
      <c r="E31" s="13">
        <f t="shared" si="6"/>
        <v>16.822800000000001</v>
      </c>
      <c r="F31" s="13">
        <v>0.84114199999999995</v>
      </c>
      <c r="G31" s="3">
        <f t="shared" si="7"/>
        <v>2877.982273706396</v>
      </c>
      <c r="H31" s="3">
        <f t="shared" si="7"/>
        <v>2873.7727340839424</v>
      </c>
      <c r="I31" s="3">
        <f t="shared" si="8"/>
        <v>57.944201700315404</v>
      </c>
      <c r="J31" s="16">
        <v>190747</v>
      </c>
      <c r="K31" s="17">
        <v>190468</v>
      </c>
      <c r="L31" s="18">
        <v>168228</v>
      </c>
      <c r="M31" s="11"/>
      <c r="N31" s="15">
        <f t="shared" si="9"/>
        <v>6.6278031571871843E-2</v>
      </c>
      <c r="O31" s="15">
        <f t="shared" si="10"/>
        <v>0.29032758250785307</v>
      </c>
    </row>
    <row r="32" spans="1:26" x14ac:dyDescent="0.2">
      <c r="A32" s="12" t="s">
        <v>10</v>
      </c>
      <c r="B32" s="10">
        <v>0.438</v>
      </c>
      <c r="C32" s="13">
        <f t="shared" si="5"/>
        <v>195.089</v>
      </c>
      <c r="D32" s="13">
        <f t="shared" si="5"/>
        <v>195.01499999999999</v>
      </c>
      <c r="E32" s="13">
        <f>L32/1000</f>
        <v>17.434000000000001</v>
      </c>
      <c r="F32" s="13">
        <v>0.87170099999999995</v>
      </c>
      <c r="G32" s="3">
        <f t="shared" si="7"/>
        <v>4250.7559330850845</v>
      </c>
      <c r="H32" s="3">
        <f t="shared" si="7"/>
        <v>4249.143561608229</v>
      </c>
      <c r="I32" s="3">
        <f t="shared" si="8"/>
        <v>76.580435357423866</v>
      </c>
      <c r="J32" s="16">
        <v>195089</v>
      </c>
      <c r="K32" s="17">
        <v>195015</v>
      </c>
      <c r="L32" s="18">
        <v>17434</v>
      </c>
      <c r="M32" s="11"/>
      <c r="N32" s="15">
        <f t="shared" si="9"/>
        <v>4.5895130906377313E-2</v>
      </c>
      <c r="O32" s="15">
        <f t="shared" si="10"/>
        <v>0.22765605756392338</v>
      </c>
    </row>
    <row r="33" spans="1:15" x14ac:dyDescent="0.2">
      <c r="A33" s="12" t="s">
        <v>10</v>
      </c>
      <c r="B33" s="10">
        <v>0.439</v>
      </c>
      <c r="C33" s="13">
        <f t="shared" si="5"/>
        <v>198.94200000000001</v>
      </c>
      <c r="D33" s="13">
        <f t="shared" si="5"/>
        <v>199.535</v>
      </c>
      <c r="E33" s="13">
        <f t="shared" si="6"/>
        <v>17.927700000000002</v>
      </c>
      <c r="F33" s="13">
        <v>0.89638700000000004</v>
      </c>
      <c r="G33" s="3">
        <f t="shared" si="7"/>
        <v>6087.065457782177</v>
      </c>
      <c r="H33" s="3">
        <f t="shared" si="7"/>
        <v>6105.2095893203377</v>
      </c>
      <c r="I33" s="3">
        <f t="shared" si="8"/>
        <v>102.07263661086279</v>
      </c>
      <c r="J33" s="16">
        <v>198942</v>
      </c>
      <c r="K33" s="17">
        <v>199535</v>
      </c>
      <c r="L33" s="18">
        <v>179277</v>
      </c>
      <c r="M33" s="11"/>
      <c r="N33" s="15">
        <f t="shared" si="9"/>
        <v>3.2682743660273461E-2</v>
      </c>
      <c r="O33" s="15">
        <f t="shared" si="10"/>
        <v>0.17563668966783696</v>
      </c>
    </row>
    <row r="34" spans="1:15" x14ac:dyDescent="0.2">
      <c r="A34" s="12" t="s">
        <v>11</v>
      </c>
      <c r="B34" s="10">
        <v>0.42399999999999999</v>
      </c>
      <c r="C34" s="13">
        <f t="shared" si="5"/>
        <v>168.863</v>
      </c>
      <c r="D34" s="13">
        <f t="shared" si="5"/>
        <v>169.19900000000001</v>
      </c>
      <c r="E34" s="13">
        <f t="shared" si="6"/>
        <v>12.3161</v>
      </c>
      <c r="F34" s="13">
        <v>0.492643</v>
      </c>
      <c r="G34" s="3">
        <f t="shared" si="7"/>
        <v>289.30142329482885</v>
      </c>
      <c r="H34" s="3">
        <f t="shared" si="7"/>
        <v>289.87706910372162</v>
      </c>
      <c r="I34" s="3">
        <f t="shared" si="8"/>
        <v>14.924336027247904</v>
      </c>
      <c r="J34" s="16">
        <v>168863</v>
      </c>
      <c r="K34" s="17">
        <v>169199</v>
      </c>
      <c r="L34" s="18">
        <v>123161</v>
      </c>
      <c r="M34" s="11"/>
      <c r="N34" s="15">
        <f t="shared" si="9"/>
        <v>0.58369225452413587</v>
      </c>
      <c r="O34" s="15">
        <f t="shared" si="10"/>
        <v>0.82523604249556215</v>
      </c>
    </row>
    <row r="35" spans="1:15" x14ac:dyDescent="0.2">
      <c r="A35" s="12" t="s">
        <v>11</v>
      </c>
      <c r="B35" s="10">
        <v>0.42499999999999999</v>
      </c>
      <c r="C35" s="13">
        <f t="shared" si="5"/>
        <v>176.881</v>
      </c>
      <c r="D35" s="13">
        <f t="shared" si="5"/>
        <v>177.22200000000001</v>
      </c>
      <c r="E35" s="13">
        <f>L35/1000</f>
        <v>12.840999999999999</v>
      </c>
      <c r="F35" s="13">
        <v>0.51363800000000004</v>
      </c>
      <c r="G35" s="3">
        <f t="shared" si="7"/>
        <v>325.83067685278985</v>
      </c>
      <c r="H35" s="3">
        <f t="shared" si="7"/>
        <v>326.45882945712157</v>
      </c>
      <c r="I35" s="3">
        <f t="shared" si="8"/>
        <v>15.97647113306464</v>
      </c>
      <c r="J35" s="16">
        <v>176881</v>
      </c>
      <c r="K35" s="17">
        <v>177222</v>
      </c>
      <c r="L35" s="18">
        <v>12841</v>
      </c>
      <c r="M35" s="11"/>
      <c r="N35" s="15">
        <f t="shared" si="9"/>
        <v>0.54286171488977009</v>
      </c>
      <c r="O35" s="15">
        <f t="shared" si="10"/>
        <v>0.80374444976303172</v>
      </c>
    </row>
    <row r="36" spans="1:15" x14ac:dyDescent="0.2">
      <c r="A36" s="12" t="s">
        <v>11</v>
      </c>
      <c r="B36" s="10">
        <v>0.42599999999999999</v>
      </c>
      <c r="C36" s="13">
        <f t="shared" si="5"/>
        <v>183.809</v>
      </c>
      <c r="D36" s="13">
        <f t="shared" si="5"/>
        <v>184.42099999999999</v>
      </c>
      <c r="E36" s="13">
        <f t="shared" si="6"/>
        <v>13.233700000000001</v>
      </c>
      <c r="F36" s="13">
        <v>0.52934700000000001</v>
      </c>
      <c r="G36" s="3">
        <f t="shared" si="7"/>
        <v>358.70601479163099</v>
      </c>
      <c r="H36" s="3">
        <f t="shared" si="7"/>
        <v>359.90034195217521</v>
      </c>
      <c r="I36" s="3">
        <f t="shared" si="8"/>
        <v>16.820973009912301</v>
      </c>
      <c r="J36" s="16">
        <v>183809</v>
      </c>
      <c r="K36" s="17">
        <v>184421</v>
      </c>
      <c r="L36" s="18">
        <v>132337</v>
      </c>
      <c r="M36" s="11"/>
      <c r="N36" s="15">
        <f t="shared" si="9"/>
        <v>0.51242240838022457</v>
      </c>
      <c r="O36" s="15">
        <f t="shared" si="10"/>
        <v>0.78673807943224305</v>
      </c>
    </row>
    <row r="37" spans="1:15" x14ac:dyDescent="0.2">
      <c r="A37" s="12" t="s">
        <v>11</v>
      </c>
      <c r="B37" s="10">
        <v>0.42699999999999999</v>
      </c>
      <c r="C37" s="13">
        <f t="shared" si="5"/>
        <v>193.922</v>
      </c>
      <c r="D37" s="13">
        <f t="shared" si="5"/>
        <v>192.85400000000001</v>
      </c>
      <c r="E37" s="13">
        <f t="shared" si="6"/>
        <v>13.7944</v>
      </c>
      <c r="F37" s="13">
        <v>0.55177500000000002</v>
      </c>
      <c r="G37" s="3">
        <f t="shared" si="7"/>
        <v>413.1167650660758</v>
      </c>
      <c r="H37" s="3">
        <f t="shared" si="7"/>
        <v>410.84157862466861</v>
      </c>
      <c r="I37" s="3">
        <f t="shared" si="8"/>
        <v>18.125038513399975</v>
      </c>
      <c r="J37" s="16">
        <v>193922</v>
      </c>
      <c r="K37" s="17">
        <v>192854</v>
      </c>
      <c r="L37" s="18">
        <v>137944</v>
      </c>
      <c r="M37" s="11"/>
      <c r="N37" s="15">
        <f t="shared" si="9"/>
        <v>0.46941208006647522</v>
      </c>
      <c r="O37" s="15">
        <f t="shared" si="10"/>
        <v>0.76106872764996869</v>
      </c>
    </row>
    <row r="38" spans="1:15" x14ac:dyDescent="0.2">
      <c r="A38" s="12" t="s">
        <v>11</v>
      </c>
      <c r="B38" s="10">
        <v>0.42799999999999999</v>
      </c>
      <c r="C38" s="13">
        <f t="shared" si="5"/>
        <v>201.06299999999999</v>
      </c>
      <c r="D38" s="13">
        <f t="shared" si="5"/>
        <v>200.685</v>
      </c>
      <c r="E38" s="13">
        <f t="shared" si="6"/>
        <v>14.363099999999999</v>
      </c>
      <c r="F38" s="13">
        <v>0.57452499999999995</v>
      </c>
      <c r="G38" s="3">
        <f t="shared" si="7"/>
        <v>471.2675415351456</v>
      </c>
      <c r="H38" s="3">
        <f t="shared" si="7"/>
        <v>470.38155490060677</v>
      </c>
      <c r="I38" s="3">
        <f t="shared" si="8"/>
        <v>19.585570288626897</v>
      </c>
      <c r="J38" s="16">
        <v>201063</v>
      </c>
      <c r="K38" s="17">
        <v>200685</v>
      </c>
      <c r="L38" s="18">
        <v>143631</v>
      </c>
      <c r="M38" s="11"/>
      <c r="N38" s="15">
        <f t="shared" si="9"/>
        <v>0.42664300483127027</v>
      </c>
      <c r="O38" s="15">
        <f t="shared" si="10"/>
        <v>0.73335112474822739</v>
      </c>
    </row>
    <row r="39" spans="1:15" x14ac:dyDescent="0.2">
      <c r="A39" s="12" t="s">
        <v>11</v>
      </c>
      <c r="B39" s="10">
        <v>0.42899999999999999</v>
      </c>
      <c r="C39" s="13">
        <f t="shared" si="5"/>
        <v>207.99299999999999</v>
      </c>
      <c r="D39" s="13">
        <f t="shared" si="5"/>
        <v>207.952</v>
      </c>
      <c r="E39" s="13">
        <f t="shared" si="6"/>
        <v>14.761200000000001</v>
      </c>
      <c r="F39" s="13">
        <v>0.59044700000000006</v>
      </c>
      <c r="G39" s="3">
        <f t="shared" si="7"/>
        <v>523.38575675931475</v>
      </c>
      <c r="H39" s="3">
        <f t="shared" si="7"/>
        <v>523.28258590247276</v>
      </c>
      <c r="I39" s="3">
        <f t="shared" si="8"/>
        <v>20.704546102118154</v>
      </c>
      <c r="J39" s="16">
        <v>207993</v>
      </c>
      <c r="K39" s="17">
        <v>207952</v>
      </c>
      <c r="L39" s="18">
        <v>147612</v>
      </c>
      <c r="M39" s="11"/>
      <c r="N39" s="15">
        <f t="shared" si="9"/>
        <v>0.39739904518580182</v>
      </c>
      <c r="O39" s="15">
        <f t="shared" si="10"/>
        <v>0.71294487342032931</v>
      </c>
    </row>
    <row r="40" spans="1:15" x14ac:dyDescent="0.2">
      <c r="A40" s="12" t="s">
        <v>11</v>
      </c>
      <c r="B40" s="10">
        <v>0.43</v>
      </c>
      <c r="C40" s="13">
        <f t="shared" si="5"/>
        <v>217.697</v>
      </c>
      <c r="D40" s="13">
        <f>K40</f>
        <v>217.69</v>
      </c>
      <c r="E40" s="13">
        <f>L40/1000</f>
        <v>15.452999999999999</v>
      </c>
      <c r="F40" s="13">
        <v>0.61812199999999995</v>
      </c>
      <c r="G40" s="3">
        <f t="shared" si="7"/>
        <v>625.12787848297194</v>
      </c>
      <c r="H40" s="3">
        <f t="shared" si="7"/>
        <v>625.10777763110264</v>
      </c>
      <c r="I40" s="3">
        <f t="shared" si="8"/>
        <v>22.876032089251076</v>
      </c>
      <c r="J40" s="16">
        <v>217697</v>
      </c>
      <c r="K40" s="19">
        <v>217.69</v>
      </c>
      <c r="L40" s="18">
        <v>15453</v>
      </c>
      <c r="M40" s="10"/>
      <c r="N40" s="15">
        <f t="shared" si="9"/>
        <v>0.34824394734769443</v>
      </c>
      <c r="O40" s="15">
        <f t="shared" si="10"/>
        <v>0.67551050548058156</v>
      </c>
    </row>
    <row r="41" spans="1:15" x14ac:dyDescent="0.2">
      <c r="A41" s="12" t="s">
        <v>11</v>
      </c>
      <c r="B41" s="10">
        <v>0.43099999999999999</v>
      </c>
      <c r="C41" s="13">
        <f t="shared" si="5"/>
        <v>223.77600000000001</v>
      </c>
      <c r="D41" s="13">
        <f>K41</f>
        <v>224.74</v>
      </c>
      <c r="E41" s="13">
        <f t="shared" si="6"/>
        <v>15.847200000000001</v>
      </c>
      <c r="F41" s="13">
        <v>0.63388699999999998</v>
      </c>
      <c r="G41" s="3">
        <f t="shared" si="7"/>
        <v>696.38665729255752</v>
      </c>
      <c r="H41" s="3">
        <f t="shared" si="7"/>
        <v>699.38660696379134</v>
      </c>
      <c r="I41" s="3">
        <f t="shared" si="8"/>
        <v>24.265292754721777</v>
      </c>
      <c r="J41" s="16">
        <v>223776</v>
      </c>
      <c r="K41" s="19">
        <v>224.74</v>
      </c>
      <c r="L41" s="18">
        <v>158472</v>
      </c>
      <c r="M41" s="10"/>
      <c r="N41" s="15">
        <f t="shared" si="9"/>
        <v>0.32133872419383525</v>
      </c>
      <c r="O41" s="15">
        <f t="shared" si="10"/>
        <v>0.65308093169064685</v>
      </c>
    </row>
    <row r="42" spans="1:15" x14ac:dyDescent="0.2">
      <c r="A42" s="12" t="s">
        <v>11</v>
      </c>
      <c r="B42" s="10">
        <v>0.432</v>
      </c>
      <c r="C42" s="13">
        <f t="shared" si="5"/>
        <v>233.059</v>
      </c>
      <c r="D42" s="13">
        <f t="shared" si="5"/>
        <v>233.245</v>
      </c>
      <c r="E42" s="13">
        <f t="shared" si="6"/>
        <v>16.6035</v>
      </c>
      <c r="F42" s="13">
        <v>0.66414099999999998</v>
      </c>
      <c r="G42" s="3">
        <f t="shared" si="7"/>
        <v>856.06560918316143</v>
      </c>
      <c r="H42" s="3">
        <f t="shared" si="7"/>
        <v>856.7488190283425</v>
      </c>
      <c r="I42" s="3">
        <f t="shared" si="8"/>
        <v>27.316037735237501</v>
      </c>
      <c r="J42" s="16">
        <v>233059</v>
      </c>
      <c r="K42" s="17">
        <v>233245</v>
      </c>
      <c r="L42" s="18">
        <v>166035</v>
      </c>
      <c r="M42" s="11"/>
      <c r="N42" s="15">
        <f t="shared" si="9"/>
        <v>0.27224432041181945</v>
      </c>
      <c r="O42" s="15">
        <f t="shared" si="10"/>
        <v>0.60782973581053445</v>
      </c>
    </row>
    <row r="43" spans="1:15" x14ac:dyDescent="0.2">
      <c r="A43" s="12" t="s">
        <v>11</v>
      </c>
      <c r="B43" s="10">
        <v>0.433</v>
      </c>
      <c r="C43" s="13">
        <f t="shared" si="5"/>
        <v>240.77099999999999</v>
      </c>
      <c r="D43" s="13">
        <f t="shared" si="5"/>
        <v>242.34800000000001</v>
      </c>
      <c r="E43" s="13">
        <f t="shared" si="6"/>
        <v>17.264600000000002</v>
      </c>
      <c r="F43" s="13">
        <v>0.69058299999999995</v>
      </c>
      <c r="G43" s="3">
        <f t="shared" si="7"/>
        <v>1036.3025442419353</v>
      </c>
      <c r="H43" s="3">
        <f t="shared" si="7"/>
        <v>1043.0901104864979</v>
      </c>
      <c r="I43" s="3">
        <f t="shared" si="8"/>
        <v>30.505019300871428</v>
      </c>
      <c r="J43" s="16">
        <v>240771</v>
      </c>
      <c r="K43" s="17">
        <v>242348</v>
      </c>
      <c r="L43" s="18">
        <v>172646</v>
      </c>
      <c r="M43" s="11"/>
      <c r="N43" s="15">
        <f t="shared" si="9"/>
        <v>0.23233659063929651</v>
      </c>
      <c r="O43" s="15">
        <f t="shared" si="10"/>
        <v>0.56595932065208721</v>
      </c>
    </row>
    <row r="44" spans="1:15" x14ac:dyDescent="0.2">
      <c r="A44" s="12" t="s">
        <v>11</v>
      </c>
      <c r="B44" s="10">
        <v>0.434</v>
      </c>
      <c r="C44" s="13">
        <f t="shared" si="5"/>
        <v>250.654</v>
      </c>
      <c r="D44" s="13">
        <f t="shared" si="5"/>
        <v>249.94399999999999</v>
      </c>
      <c r="E44" s="13">
        <f>L44/1000</f>
        <v>18.001000000000001</v>
      </c>
      <c r="F44" s="13">
        <v>0.72004000000000001</v>
      </c>
      <c r="G44" s="3">
        <f t="shared" si="7"/>
        <v>1309.245754530433</v>
      </c>
      <c r="H44" s="3">
        <f t="shared" si="7"/>
        <v>1305.5371981710027</v>
      </c>
      <c r="I44" s="3">
        <f t="shared" si="8"/>
        <v>34.827934757434853</v>
      </c>
      <c r="J44" s="16">
        <v>250654</v>
      </c>
      <c r="K44" s="17">
        <v>249944</v>
      </c>
      <c r="L44" s="18">
        <v>18001</v>
      </c>
      <c r="M44" s="11"/>
      <c r="N44" s="15">
        <f t="shared" si="9"/>
        <v>0.19144916004703655</v>
      </c>
      <c r="O44" s="15">
        <f t="shared" si="10"/>
        <v>0.51685522341106538</v>
      </c>
    </row>
    <row r="45" spans="1:15" x14ac:dyDescent="0.2">
      <c r="A45" s="12" t="s">
        <v>11</v>
      </c>
      <c r="B45" s="10">
        <v>0.435</v>
      </c>
      <c r="C45" s="13">
        <f t="shared" si="5"/>
        <v>258.23700000000002</v>
      </c>
      <c r="D45" s="13">
        <f t="shared" si="5"/>
        <v>258.54199999999997</v>
      </c>
      <c r="E45" s="13">
        <f t="shared" si="6"/>
        <v>18.666499999999999</v>
      </c>
      <c r="F45" s="13">
        <v>0.74665899999999996</v>
      </c>
      <c r="G45" s="3">
        <f t="shared" si="7"/>
        <v>1635.3248258613803</v>
      </c>
      <c r="H45" s="3">
        <f t="shared" si="7"/>
        <v>1637.2562844513097</v>
      </c>
      <c r="I45" s="3">
        <f t="shared" si="8"/>
        <v>39.686963665318288</v>
      </c>
      <c r="J45" s="16">
        <v>258237</v>
      </c>
      <c r="K45" s="17">
        <v>258542</v>
      </c>
      <c r="L45" s="18">
        <v>186665</v>
      </c>
      <c r="M45" s="11"/>
      <c r="N45" s="15">
        <f t="shared" si="9"/>
        <v>0.15791174689956655</v>
      </c>
      <c r="O45" s="15">
        <f t="shared" si="10"/>
        <v>0.47034336406824473</v>
      </c>
    </row>
    <row r="46" spans="1:15" x14ac:dyDescent="0.2">
      <c r="A46" s="12" t="s">
        <v>11</v>
      </c>
      <c r="B46" s="10">
        <v>0.436</v>
      </c>
      <c r="C46" s="13">
        <f t="shared" si="5"/>
        <v>264.471</v>
      </c>
      <c r="D46" s="13">
        <f t="shared" si="5"/>
        <v>266.63400000000001</v>
      </c>
      <c r="E46" s="13">
        <f t="shared" si="6"/>
        <v>19.301600000000001</v>
      </c>
      <c r="F46" s="13">
        <v>0.77206300000000005</v>
      </c>
      <c r="G46" s="3">
        <f t="shared" si="7"/>
        <v>2049.6985842020249</v>
      </c>
      <c r="H46" s="3">
        <f t="shared" si="7"/>
        <v>2066.4622295076692</v>
      </c>
      <c r="I46" s="3">
        <f t="shared" si="8"/>
        <v>45.506640412319996</v>
      </c>
      <c r="J46" s="16">
        <v>264471</v>
      </c>
      <c r="K46" s="17">
        <v>266634</v>
      </c>
      <c r="L46" s="18">
        <v>193016</v>
      </c>
      <c r="M46" s="11"/>
      <c r="N46" s="15">
        <f t="shared" si="9"/>
        <v>0.12902921533848943</v>
      </c>
      <c r="O46" s="15">
        <f t="shared" si="10"/>
        <v>0.42414908736647772</v>
      </c>
    </row>
    <row r="47" spans="1:15" x14ac:dyDescent="0.2">
      <c r="A47" s="12" t="s">
        <v>11</v>
      </c>
      <c r="B47" s="10">
        <v>0.437</v>
      </c>
      <c r="C47" s="13">
        <f t="shared" si="5"/>
        <v>276.55500000000001</v>
      </c>
      <c r="D47" s="13">
        <f t="shared" si="5"/>
        <v>274.96600000000001</v>
      </c>
      <c r="E47" s="13">
        <f t="shared" si="6"/>
        <v>20.104900000000001</v>
      </c>
      <c r="F47" s="13">
        <v>0.80419700000000005</v>
      </c>
      <c r="G47" s="3">
        <f t="shared" si="7"/>
        <v>2852.4475708089503</v>
      </c>
      <c r="H47" s="3">
        <f t="shared" si="7"/>
        <v>2836.0582840847346</v>
      </c>
      <c r="I47" s="3">
        <f t="shared" si="8"/>
        <v>55.335350355793132</v>
      </c>
      <c r="J47" s="16">
        <v>276555</v>
      </c>
      <c r="K47" s="17">
        <v>274966</v>
      </c>
      <c r="L47" s="18">
        <v>201049</v>
      </c>
      <c r="M47" s="11"/>
      <c r="N47" s="15">
        <f t="shared" si="9"/>
        <v>9.695357868455734E-2</v>
      </c>
      <c r="O47" s="15">
        <f t="shared" si="10"/>
        <v>0.3633283221436257</v>
      </c>
    </row>
    <row r="48" spans="1:15" x14ac:dyDescent="0.2">
      <c r="A48" s="12" t="s">
        <v>11</v>
      </c>
      <c r="B48" s="10">
        <v>0.438</v>
      </c>
      <c r="C48" s="13">
        <f t="shared" si="5"/>
        <v>284.80399999999997</v>
      </c>
      <c r="D48" s="13">
        <f t="shared" si="5"/>
        <v>282.93900000000002</v>
      </c>
      <c r="E48" s="13">
        <f t="shared" si="6"/>
        <v>21.051500000000001</v>
      </c>
      <c r="F48" s="13">
        <v>0.84206000000000003</v>
      </c>
      <c r="G48" s="3">
        <f t="shared" si="7"/>
        <v>4341.5130231138137</v>
      </c>
      <c r="H48" s="3">
        <f t="shared" si="7"/>
        <v>4313.083219501129</v>
      </c>
      <c r="I48" s="3">
        <f t="shared" si="8"/>
        <v>72.97535069250452</v>
      </c>
      <c r="J48" s="16">
        <v>284804</v>
      </c>
      <c r="K48" s="17">
        <v>282939</v>
      </c>
      <c r="L48" s="18">
        <v>210515</v>
      </c>
      <c r="M48" s="11"/>
      <c r="N48" s="15">
        <f t="shared" si="9"/>
        <v>6.5600171756650227E-2</v>
      </c>
      <c r="O48" s="15">
        <f t="shared" si="10"/>
        <v>0.2884741190036138</v>
      </c>
    </row>
    <row r="49" spans="1:15" x14ac:dyDescent="0.2">
      <c r="A49" s="12" t="s">
        <v>11</v>
      </c>
      <c r="B49" s="10">
        <v>0.439</v>
      </c>
      <c r="C49" s="13">
        <f t="shared" si="5"/>
        <v>292.43200000000002</v>
      </c>
      <c r="D49" s="13">
        <f t="shared" si="5"/>
        <v>291.38600000000002</v>
      </c>
      <c r="E49" s="13">
        <f t="shared" si="6"/>
        <v>21.865200000000002</v>
      </c>
      <c r="F49" s="13">
        <v>0.87460599999999999</v>
      </c>
      <c r="G49" s="3">
        <f t="shared" si="7"/>
        <v>6617.5424422719161</v>
      </c>
      <c r="H49" s="3">
        <f t="shared" si="7"/>
        <v>6593.8721551808439</v>
      </c>
      <c r="I49" s="3">
        <f t="shared" si="8"/>
        <v>98.670972524938733</v>
      </c>
      <c r="J49" s="16">
        <v>292432</v>
      </c>
      <c r="K49" s="17">
        <v>291386</v>
      </c>
      <c r="L49" s="18">
        <v>218652</v>
      </c>
      <c r="M49" s="11"/>
      <c r="N49" s="15">
        <f t="shared" si="9"/>
        <v>4.4190423038617199E-2</v>
      </c>
      <c r="O49" s="15">
        <f t="shared" si="10"/>
        <v>0.22159708615898815</v>
      </c>
    </row>
    <row r="50" spans="1:15" x14ac:dyDescent="0.2">
      <c r="A50" s="12" t="s">
        <v>12</v>
      </c>
      <c r="B50" s="10">
        <v>0.42399999999999999</v>
      </c>
      <c r="C50" s="13">
        <f t="shared" si="5"/>
        <v>202.197</v>
      </c>
      <c r="D50" s="13">
        <f t="shared" si="5"/>
        <v>202.07499999999999</v>
      </c>
      <c r="E50" s="13">
        <f t="shared" si="6"/>
        <v>13.091900000000001</v>
      </c>
      <c r="F50" s="13">
        <v>0.43639499999999998</v>
      </c>
      <c r="G50" s="3">
        <f t="shared" si="7"/>
        <v>292.4404317385434</v>
      </c>
      <c r="H50" s="3">
        <f t="shared" si="7"/>
        <v>292.26398138234572</v>
      </c>
      <c r="I50" s="3">
        <f t="shared" si="8"/>
        <v>14.944481727795209</v>
      </c>
      <c r="J50" s="16">
        <v>202197</v>
      </c>
      <c r="K50" s="17">
        <v>202075</v>
      </c>
      <c r="L50" s="18">
        <v>130919</v>
      </c>
      <c r="M50" s="11"/>
      <c r="N50" s="15">
        <f t="shared" si="9"/>
        <v>0.69141260255276327</v>
      </c>
      <c r="O50" s="15">
        <f t="shared" si="10"/>
        <v>0.8760357326845537</v>
      </c>
    </row>
    <row r="51" spans="1:15" x14ac:dyDescent="0.2">
      <c r="A51" s="12" t="s">
        <v>12</v>
      </c>
      <c r="B51" s="10">
        <v>0.42499999999999999</v>
      </c>
      <c r="C51" s="13">
        <f t="shared" si="5"/>
        <v>212.869</v>
      </c>
      <c r="D51" s="13">
        <f t="shared" si="5"/>
        <v>212.88300000000001</v>
      </c>
      <c r="E51" s="13">
        <f t="shared" si="6"/>
        <v>13.7248</v>
      </c>
      <c r="F51" s="13">
        <v>0.45749299999999998</v>
      </c>
      <c r="G51" s="3">
        <f t="shared" si="7"/>
        <v>326.70440077085016</v>
      </c>
      <c r="H51" s="3">
        <f t="shared" si="7"/>
        <v>326.72588751439099</v>
      </c>
      <c r="I51" s="3">
        <f t="shared" si="8"/>
        <v>15.994145732273795</v>
      </c>
      <c r="J51" s="16">
        <v>212869</v>
      </c>
      <c r="K51" s="17">
        <v>212883</v>
      </c>
      <c r="L51" s="18">
        <v>137248</v>
      </c>
      <c r="M51" s="11"/>
      <c r="N51" s="15">
        <f t="shared" si="9"/>
        <v>0.65156453202877396</v>
      </c>
      <c r="O51" s="15">
        <f t="shared" si="10"/>
        <v>0.85811397680999024</v>
      </c>
    </row>
    <row r="52" spans="1:15" x14ac:dyDescent="0.2">
      <c r="A52" s="12" t="s">
        <v>12</v>
      </c>
      <c r="B52" s="10">
        <v>0.42599999999999999</v>
      </c>
      <c r="C52" s="13">
        <f t="shared" si="5"/>
        <v>222.30199999999999</v>
      </c>
      <c r="D52" s="13">
        <f t="shared" si="5"/>
        <v>222.20099999999999</v>
      </c>
      <c r="E52" s="13">
        <f t="shared" si="6"/>
        <v>14.198600000000001</v>
      </c>
      <c r="F52" s="13">
        <v>0.47328700000000001</v>
      </c>
      <c r="G52" s="3">
        <f t="shared" si="7"/>
        <v>357.8465951971607</v>
      </c>
      <c r="H52" s="3">
        <f t="shared" si="7"/>
        <v>357.6840122869084</v>
      </c>
      <c r="I52" s="3">
        <f t="shared" si="8"/>
        <v>16.826675140825063</v>
      </c>
      <c r="J52" s="16">
        <v>222302</v>
      </c>
      <c r="K52" s="17">
        <v>222201</v>
      </c>
      <c r="L52" s="18">
        <v>141986</v>
      </c>
      <c r="M52" s="11"/>
      <c r="N52" s="15">
        <f t="shared" si="9"/>
        <v>0.62122150380533736</v>
      </c>
      <c r="O52" s="15">
        <f t="shared" si="10"/>
        <v>0.84381494746702523</v>
      </c>
    </row>
    <row r="53" spans="1:15" x14ac:dyDescent="0.2">
      <c r="A53" s="12" t="s">
        <v>12</v>
      </c>
      <c r="B53" s="10">
        <v>0.42699999999999999</v>
      </c>
      <c r="C53" s="13">
        <f t="shared" si="5"/>
        <v>236.542</v>
      </c>
      <c r="D53" s="13">
        <f t="shared" si="5"/>
        <v>236.02799999999999</v>
      </c>
      <c r="E53" s="13">
        <f t="shared" si="6"/>
        <v>14.849399999999999</v>
      </c>
      <c r="F53" s="13">
        <v>0.49497999999999998</v>
      </c>
      <c r="G53" s="3">
        <f t="shared" si="7"/>
        <v>408.43115262354485</v>
      </c>
      <c r="H53" s="3">
        <f t="shared" si="7"/>
        <v>407.54364168490179</v>
      </c>
      <c r="I53" s="3">
        <f t="shared" si="8"/>
        <v>18.044917109289646</v>
      </c>
      <c r="J53" s="16">
        <v>236542</v>
      </c>
      <c r="K53" s="17">
        <v>236028</v>
      </c>
      <c r="L53" s="18">
        <v>148494</v>
      </c>
      <c r="M53" s="11"/>
      <c r="N53" s="15">
        <f t="shared" si="9"/>
        <v>0.57914779144680761</v>
      </c>
      <c r="O53" s="15">
        <f t="shared" si="10"/>
        <v>0.82291317328110236</v>
      </c>
    </row>
    <row r="54" spans="1:15" x14ac:dyDescent="0.2">
      <c r="A54" s="12" t="s">
        <v>12</v>
      </c>
      <c r="B54" s="10">
        <v>0.42799999999999999</v>
      </c>
      <c r="C54" s="13">
        <f t="shared" si="5"/>
        <v>248.495</v>
      </c>
      <c r="D54" s="13">
        <f t="shared" si="5"/>
        <v>248.60300000000001</v>
      </c>
      <c r="E54" s="13">
        <f t="shared" si="6"/>
        <v>15.4648</v>
      </c>
      <c r="F54" s="13">
        <v>0.51549199999999995</v>
      </c>
      <c r="G54" s="3">
        <f t="shared" si="7"/>
        <v>460.8066703220224</v>
      </c>
      <c r="H54" s="3">
        <f t="shared" si="7"/>
        <v>461.00694445387524</v>
      </c>
      <c r="I54" s="3">
        <f t="shared" si="8"/>
        <v>19.288112993337613</v>
      </c>
      <c r="J54" s="16">
        <v>248495</v>
      </c>
      <c r="K54" s="17">
        <v>248603</v>
      </c>
      <c r="L54" s="18">
        <v>154648</v>
      </c>
      <c r="M54" s="11"/>
      <c r="N54" s="15">
        <f t="shared" si="9"/>
        <v>0.53926085711030602</v>
      </c>
      <c r="O54" s="15">
        <f t="shared" si="10"/>
        <v>0.80177879533066609</v>
      </c>
    </row>
    <row r="55" spans="1:15" x14ac:dyDescent="0.2">
      <c r="A55" s="12" t="s">
        <v>12</v>
      </c>
      <c r="B55" s="10">
        <v>0.42899999999999999</v>
      </c>
      <c r="C55" s="13">
        <f t="shared" si="5"/>
        <v>263.892</v>
      </c>
      <c r="D55" s="13">
        <f t="shared" si="5"/>
        <v>261.36099999999999</v>
      </c>
      <c r="E55" s="13">
        <f t="shared" si="6"/>
        <v>16.301400000000001</v>
      </c>
      <c r="F55" s="13">
        <v>0.54337899999999995</v>
      </c>
      <c r="G55" s="3">
        <f t="shared" si="7"/>
        <v>543.62210550050122</v>
      </c>
      <c r="H55" s="3">
        <f t="shared" si="7"/>
        <v>538.40820152076037</v>
      </c>
      <c r="I55" s="3">
        <f t="shared" si="8"/>
        <v>21.146749402635088</v>
      </c>
      <c r="J55" s="16">
        <v>263892</v>
      </c>
      <c r="K55" s="17">
        <v>261361</v>
      </c>
      <c r="L55" s="18">
        <v>163014</v>
      </c>
      <c r="M55" s="11"/>
      <c r="N55" s="15">
        <f t="shared" si="9"/>
        <v>0.48543279850079002</v>
      </c>
      <c r="O55" s="15">
        <f t="shared" si="10"/>
        <v>0.77087025006163312</v>
      </c>
    </row>
    <row r="56" spans="1:15" x14ac:dyDescent="0.2">
      <c r="A56" s="12" t="s">
        <v>12</v>
      </c>
      <c r="B56" s="10">
        <v>0.43</v>
      </c>
      <c r="C56" s="13">
        <f t="shared" si="5"/>
        <v>273.72800000000001</v>
      </c>
      <c r="D56" s="13">
        <f t="shared" si="5"/>
        <v>273.36099999999999</v>
      </c>
      <c r="E56" s="13">
        <f t="shared" si="6"/>
        <v>16.930099999999999</v>
      </c>
      <c r="F56" s="13">
        <v>0.56433599999999995</v>
      </c>
      <c r="G56" s="3">
        <f t="shared" si="7"/>
        <v>614.19505909824818</v>
      </c>
      <c r="H56" s="3">
        <f t="shared" si="7"/>
        <v>613.37157890371532</v>
      </c>
      <c r="I56" s="3">
        <f t="shared" si="8"/>
        <v>22.6952805359333</v>
      </c>
      <c r="J56" s="16">
        <v>273728</v>
      </c>
      <c r="K56" s="17">
        <v>273361</v>
      </c>
      <c r="L56" s="18">
        <v>169301</v>
      </c>
      <c r="M56" s="11"/>
      <c r="N56" s="15">
        <f t="shared" si="9"/>
        <v>0.44566949203707906</v>
      </c>
      <c r="O56" s="15">
        <f t="shared" si="10"/>
        <v>0.74597447575916387</v>
      </c>
    </row>
    <row r="57" spans="1:15" x14ac:dyDescent="0.2">
      <c r="A57" s="12" t="s">
        <v>12</v>
      </c>
      <c r="B57" s="10">
        <v>0.43099999999999999</v>
      </c>
      <c r="C57" s="13">
        <f t="shared" si="5"/>
        <v>287.00799999999998</v>
      </c>
      <c r="D57" s="13">
        <f t="shared" si="5"/>
        <v>287.62299999999999</v>
      </c>
      <c r="E57" s="13">
        <f t="shared" si="6"/>
        <v>17.715399999999999</v>
      </c>
      <c r="F57" s="13">
        <v>0.59051399999999998</v>
      </c>
      <c r="G57" s="3">
        <f t="shared" si="7"/>
        <v>722.43734075659177</v>
      </c>
      <c r="H57" s="3">
        <f t="shared" si="7"/>
        <v>723.9853776216454</v>
      </c>
      <c r="I57" s="3">
        <f t="shared" si="8"/>
        <v>24.851258665395203</v>
      </c>
      <c r="J57" s="16">
        <v>287008</v>
      </c>
      <c r="K57" s="17">
        <v>287623</v>
      </c>
      <c r="L57" s="18">
        <v>177154</v>
      </c>
      <c r="M57" s="11"/>
      <c r="N57" s="15">
        <f t="shared" si="9"/>
        <v>0.39727736069044162</v>
      </c>
      <c r="O57" s="15">
        <f t="shared" si="10"/>
        <v>0.71285725357115526</v>
      </c>
    </row>
    <row r="58" spans="1:15" x14ac:dyDescent="0.2">
      <c r="A58" s="12" t="s">
        <v>12</v>
      </c>
      <c r="B58" s="10">
        <v>0.432</v>
      </c>
      <c r="C58" s="13">
        <f t="shared" si="5"/>
        <v>300.29500000000002</v>
      </c>
      <c r="D58" s="13">
        <f t="shared" si="5"/>
        <v>301.85300000000001</v>
      </c>
      <c r="E58" s="13">
        <f>L58/1000</f>
        <v>18.541</v>
      </c>
      <c r="F58" s="13">
        <v>0.618035</v>
      </c>
      <c r="G58" s="3">
        <f t="shared" si="7"/>
        <v>861.9389169577961</v>
      </c>
      <c r="H58" s="3">
        <f t="shared" si="7"/>
        <v>866.41085566013965</v>
      </c>
      <c r="I58" s="3">
        <f t="shared" si="8"/>
        <v>27.442451006424438</v>
      </c>
      <c r="J58" s="16">
        <v>300295</v>
      </c>
      <c r="K58" s="17">
        <v>301853</v>
      </c>
      <c r="L58" s="18">
        <v>18541</v>
      </c>
      <c r="M58" s="11"/>
      <c r="N58" s="15">
        <f t="shared" si="9"/>
        <v>0.34839475755415233</v>
      </c>
      <c r="O58" s="15">
        <f t="shared" si="10"/>
        <v>0.67563207075269782</v>
      </c>
    </row>
    <row r="59" spans="1:15" x14ac:dyDescent="0.2">
      <c r="A59" s="12" t="s">
        <v>12</v>
      </c>
      <c r="B59" s="10">
        <v>0.433</v>
      </c>
      <c r="C59" s="13">
        <f t="shared" si="5"/>
        <v>315.67200000000003</v>
      </c>
      <c r="D59" s="13">
        <f t="shared" si="5"/>
        <v>315.88499999999999</v>
      </c>
      <c r="E59" s="13">
        <f>L59/1000</f>
        <v>19.683</v>
      </c>
      <c r="F59" s="13">
        <v>0.65609799999999996</v>
      </c>
      <c r="G59" s="3">
        <f t="shared" si="7"/>
        <v>1107.806261173625</v>
      </c>
      <c r="H59" s="3">
        <f t="shared" si="7"/>
        <v>1108.5537545643278</v>
      </c>
      <c r="I59" s="3">
        <f t="shared" si="8"/>
        <v>31.739619635347243</v>
      </c>
      <c r="J59" s="16">
        <v>315672</v>
      </c>
      <c r="K59" s="17">
        <v>315885</v>
      </c>
      <c r="L59" s="18">
        <v>19683</v>
      </c>
      <c r="M59" s="11"/>
      <c r="N59" s="15">
        <f t="shared" si="9"/>
        <v>0.28495235228727883</v>
      </c>
      <c r="O59" s="15">
        <f t="shared" si="10"/>
        <v>0.62013975674994448</v>
      </c>
    </row>
    <row r="60" spans="1:15" x14ac:dyDescent="0.2">
      <c r="A60" s="12" t="s">
        <v>12</v>
      </c>
      <c r="B60" s="10">
        <v>0.434</v>
      </c>
      <c r="C60" s="13">
        <f t="shared" si="5"/>
        <v>328.27600000000001</v>
      </c>
      <c r="D60" s="13">
        <f t="shared" si="5"/>
        <v>328.34300000000002</v>
      </c>
      <c r="E60" s="13">
        <f t="shared" si="6"/>
        <v>20.349900000000002</v>
      </c>
      <c r="F60" s="13">
        <v>0.67832999999999999</v>
      </c>
      <c r="G60" s="3">
        <f t="shared" si="7"/>
        <v>1310.6664752077602</v>
      </c>
      <c r="H60" s="3">
        <f t="shared" si="7"/>
        <v>1310.9339777173525</v>
      </c>
      <c r="I60" s="3">
        <f t="shared" si="8"/>
        <v>34.748950340779942</v>
      </c>
      <c r="J60" s="16">
        <v>328276</v>
      </c>
      <c r="K60" s="17">
        <v>328343</v>
      </c>
      <c r="L60" s="18">
        <v>203499</v>
      </c>
      <c r="M60" s="11"/>
      <c r="N60" s="15">
        <f t="shared" si="9"/>
        <v>0.25046493994436181</v>
      </c>
      <c r="O60" s="15">
        <f t="shared" si="10"/>
        <v>0.58562632253435853</v>
      </c>
    </row>
    <row r="61" spans="1:15" x14ac:dyDescent="0.2">
      <c r="A61" s="12" t="s">
        <v>12</v>
      </c>
      <c r="B61" s="10">
        <v>0.435</v>
      </c>
      <c r="C61" s="13">
        <f>J61</f>
        <v>342</v>
      </c>
      <c r="D61" s="13">
        <f t="shared" si="5"/>
        <v>342.72899999999998</v>
      </c>
      <c r="E61" s="13">
        <f t="shared" si="6"/>
        <v>21.377800000000001</v>
      </c>
      <c r="F61" s="13">
        <v>0.71259399999999995</v>
      </c>
      <c r="G61" s="3">
        <f t="shared" si="7"/>
        <v>1697.9724083768344</v>
      </c>
      <c r="H61" s="3">
        <f t="shared" si="7"/>
        <v>1701.5917706157429</v>
      </c>
      <c r="I61" s="3">
        <f t="shared" si="8"/>
        <v>40.373050212803022</v>
      </c>
      <c r="J61" s="21">
        <v>342</v>
      </c>
      <c r="K61" s="17">
        <v>342729</v>
      </c>
      <c r="L61" s="18">
        <v>213778</v>
      </c>
      <c r="M61" s="11"/>
      <c r="N61" s="15">
        <f t="shared" si="9"/>
        <v>0.20141670047921018</v>
      </c>
      <c r="O61" s="15">
        <f t="shared" si="10"/>
        <v>0.52950668545773427</v>
      </c>
    </row>
    <row r="62" spans="1:15" x14ac:dyDescent="0.2">
      <c r="A62" s="12" t="s">
        <v>12</v>
      </c>
      <c r="B62" s="10">
        <v>0.436</v>
      </c>
      <c r="C62" s="13">
        <f t="shared" si="5"/>
        <v>356.73700000000002</v>
      </c>
      <c r="D62" s="13">
        <f t="shared" si="5"/>
        <v>354.89699999999999</v>
      </c>
      <c r="E62" s="13">
        <f t="shared" si="6"/>
        <v>22.301200000000001</v>
      </c>
      <c r="F62" s="13">
        <v>0.74337500000000001</v>
      </c>
      <c r="G62" s="3">
        <f t="shared" si="7"/>
        <v>2203.851297008795</v>
      </c>
      <c r="H62" s="3">
        <f t="shared" si="7"/>
        <v>2192.4841374865241</v>
      </c>
      <c r="I62" s="3">
        <f t="shared" si="8"/>
        <v>46.832752293787287</v>
      </c>
      <c r="J62" s="16">
        <v>356737</v>
      </c>
      <c r="K62" s="17">
        <v>354897</v>
      </c>
      <c r="L62" s="18">
        <v>223012</v>
      </c>
      <c r="M62" s="11"/>
      <c r="N62" s="15">
        <f t="shared" si="9"/>
        <v>0.16186981421304869</v>
      </c>
      <c r="O62" s="15">
        <f t="shared" si="10"/>
        <v>0.47618811425179514</v>
      </c>
    </row>
    <row r="63" spans="1:15" x14ac:dyDescent="0.2">
      <c r="A63" s="12" t="s">
        <v>12</v>
      </c>
      <c r="B63" s="10">
        <v>0.437</v>
      </c>
      <c r="C63" s="13">
        <f t="shared" si="5"/>
        <v>370.58100000000002</v>
      </c>
      <c r="D63" s="13">
        <f t="shared" si="5"/>
        <v>368.255</v>
      </c>
      <c r="E63" s="13">
        <f t="shared" si="6"/>
        <v>23.345400000000001</v>
      </c>
      <c r="F63" s="13">
        <v>0.77817999999999998</v>
      </c>
      <c r="G63" s="3">
        <f t="shared" si="7"/>
        <v>3024.2208169365449</v>
      </c>
      <c r="H63" s="3">
        <f t="shared" si="7"/>
        <v>3005.2389003779667</v>
      </c>
      <c r="I63" s="3">
        <f t="shared" si="8"/>
        <v>56.557565391798413</v>
      </c>
      <c r="J63" s="16">
        <v>370581</v>
      </c>
      <c r="K63" s="17">
        <v>368255</v>
      </c>
      <c r="L63" s="18">
        <v>233454</v>
      </c>
      <c r="M63" s="11"/>
      <c r="N63" s="15">
        <f t="shared" si="9"/>
        <v>0.12253767910221208</v>
      </c>
      <c r="O63" s="15">
        <f t="shared" si="10"/>
        <v>0.4127723645506387</v>
      </c>
    </row>
    <row r="64" spans="1:15" x14ac:dyDescent="0.2">
      <c r="A64" s="12" t="s">
        <v>12</v>
      </c>
      <c r="B64" s="10">
        <v>0.438</v>
      </c>
      <c r="C64" s="13">
        <f t="shared" si="5"/>
        <v>385.22800000000001</v>
      </c>
      <c r="D64" s="13">
        <f t="shared" si="5"/>
        <v>385.24400000000003</v>
      </c>
      <c r="E64" s="13">
        <f t="shared" si="6"/>
        <v>24.7423</v>
      </c>
      <c r="F64" s="13">
        <v>0.82474499999999995</v>
      </c>
      <c r="G64" s="3">
        <f t="shared" si="7"/>
        <v>4871.7526440880638</v>
      </c>
      <c r="H64" s="3">
        <f t="shared" si="7"/>
        <v>4871.9549867067353</v>
      </c>
      <c r="I64" s="3">
        <f t="shared" si="8"/>
        <v>76.574057320890944</v>
      </c>
      <c r="J64" s="16">
        <v>385228</v>
      </c>
      <c r="K64" s="17">
        <v>385244</v>
      </c>
      <c r="L64" s="18">
        <v>247423</v>
      </c>
      <c r="M64" s="11"/>
      <c r="N64" s="15">
        <f t="shared" si="9"/>
        <v>7.9073801184770587E-2</v>
      </c>
      <c r="O64" s="15">
        <f t="shared" si="10"/>
        <v>0.32311595944714039</v>
      </c>
    </row>
    <row r="65" spans="1:15" x14ac:dyDescent="0.2">
      <c r="A65" s="12" t="s">
        <v>12</v>
      </c>
      <c r="B65" s="10">
        <v>0.439</v>
      </c>
      <c r="C65" s="13">
        <f t="shared" si="5"/>
        <v>397.245</v>
      </c>
      <c r="D65" s="13">
        <f t="shared" si="5"/>
        <v>397.77100000000002</v>
      </c>
      <c r="E65" s="13">
        <f t="shared" si="6"/>
        <v>25.761500000000002</v>
      </c>
      <c r="F65" s="13">
        <v>0.85871799999999998</v>
      </c>
      <c r="G65" s="3">
        <f t="shared" si="7"/>
        <v>7355.5041269139556</v>
      </c>
      <c r="H65" s="3">
        <f t="shared" si="7"/>
        <v>7365.2436961237809</v>
      </c>
      <c r="I65" s="3">
        <f t="shared" si="8"/>
        <v>101.2146921351643</v>
      </c>
      <c r="J65" s="16">
        <v>397245</v>
      </c>
      <c r="K65" s="17">
        <v>397771</v>
      </c>
      <c r="L65" s="18">
        <v>257615</v>
      </c>
      <c r="M65" s="11"/>
      <c r="N65" s="15">
        <f t="shared" si="9"/>
        <v>5.4006495427889378E-2</v>
      </c>
      <c r="O65" s="15">
        <f t="shared" si="10"/>
        <v>0.25452332518679732</v>
      </c>
    </row>
    <row r="66" spans="1:15" x14ac:dyDescent="0.2">
      <c r="A66" s="12" t="s">
        <v>13</v>
      </c>
      <c r="B66" s="10">
        <v>0.42399999999999999</v>
      </c>
      <c r="C66" s="13">
        <f t="shared" si="5"/>
        <v>229.48400000000001</v>
      </c>
      <c r="D66" s="13">
        <f t="shared" si="5"/>
        <v>226.828</v>
      </c>
      <c r="E66" s="13">
        <f>L66/1000</f>
        <v>13.757</v>
      </c>
      <c r="F66" s="13">
        <v>0.39305600000000002</v>
      </c>
      <c r="G66" s="3">
        <f t="shared" si="7"/>
        <v>298.31521331713111</v>
      </c>
      <c r="H66" s="3">
        <f t="shared" si="7"/>
        <v>294.86257519608432</v>
      </c>
      <c r="I66" s="3">
        <f t="shared" si="8"/>
        <v>15.137937768288108</v>
      </c>
      <c r="J66" s="16">
        <v>229484</v>
      </c>
      <c r="K66" s="17">
        <v>226828</v>
      </c>
      <c r="L66" s="18">
        <v>13757</v>
      </c>
      <c r="M66" s="11"/>
      <c r="N66" s="15">
        <f t="shared" si="9"/>
        <v>0.76926683506429672</v>
      </c>
      <c r="O66" s="15">
        <f t="shared" si="10"/>
        <v>0.90877636112489624</v>
      </c>
    </row>
    <row r="67" spans="1:15" x14ac:dyDescent="0.2">
      <c r="A67" s="12" t="s">
        <v>13</v>
      </c>
      <c r="B67" s="10">
        <v>0.42499999999999999</v>
      </c>
      <c r="C67" s="13">
        <f t="shared" ref="C67:D130" si="26">J67/1000</f>
        <v>240.73599999999999</v>
      </c>
      <c r="D67" s="13">
        <f t="shared" si="26"/>
        <v>241.24299999999999</v>
      </c>
      <c r="E67" s="13">
        <f t="shared" ref="E67:E130" si="27">L67/10000</f>
        <v>14.283799999999999</v>
      </c>
      <c r="F67" s="13">
        <v>0.408109</v>
      </c>
      <c r="G67" s="3">
        <f t="shared" ref="G67:H130" si="28">C67/$N67</f>
        <v>324.01355433667868</v>
      </c>
      <c r="H67" s="3">
        <f t="shared" si="28"/>
        <v>324.69594031986645</v>
      </c>
      <c r="I67" s="3">
        <f t="shared" ref="I67:I130" si="29">E67/$O67</f>
        <v>15.906048815115131</v>
      </c>
      <c r="J67" s="16">
        <v>240736</v>
      </c>
      <c r="K67" s="17">
        <v>241243</v>
      </c>
      <c r="L67" s="18">
        <v>142838</v>
      </c>
      <c r="M67" s="11"/>
      <c r="N67" s="15">
        <f t="shared" ref="N67:N130" si="30">1-2.3661*EXP(-1/F67)-9.011*EXP(-2/F67)+22.044*EXP(-3/F67)</f>
        <v>0.74298126352409954</v>
      </c>
      <c r="O67" s="15">
        <f t="shared" ref="O67:O130" si="31">1-1.0276*EXP(-1/F67)-0.8116*EXP(-2/F67)-11.3765*EXP(-3/F67)</f>
        <v>0.89801057233185733</v>
      </c>
    </row>
    <row r="68" spans="1:15" x14ac:dyDescent="0.2">
      <c r="A68" s="12" t="s">
        <v>13</v>
      </c>
      <c r="B68" s="10">
        <v>0.42599999999999999</v>
      </c>
      <c r="C68" s="13">
        <f t="shared" si="26"/>
        <v>258.22199999999998</v>
      </c>
      <c r="D68" s="13">
        <f t="shared" si="26"/>
        <v>257.50299999999999</v>
      </c>
      <c r="E68" s="13">
        <f t="shared" si="27"/>
        <v>15.031499999999999</v>
      </c>
      <c r="F68" s="13">
        <v>0.42947200000000002</v>
      </c>
      <c r="G68" s="3">
        <f t="shared" si="28"/>
        <v>366.65759835608401</v>
      </c>
      <c r="H68" s="3">
        <f t="shared" si="28"/>
        <v>365.63666747793258</v>
      </c>
      <c r="I68" s="3">
        <f t="shared" si="29"/>
        <v>17.049699458396539</v>
      </c>
      <c r="J68" s="16">
        <v>258222</v>
      </c>
      <c r="K68" s="17">
        <v>257503</v>
      </c>
      <c r="L68" s="18">
        <v>150315</v>
      </c>
      <c r="M68" s="11"/>
      <c r="N68" s="15">
        <f t="shared" si="30"/>
        <v>0.70425923574949212</v>
      </c>
      <c r="O68" s="15">
        <f t="shared" si="31"/>
        <v>0.88162844375519889</v>
      </c>
    </row>
    <row r="69" spans="1:15" x14ac:dyDescent="0.2">
      <c r="A69" s="12" t="s">
        <v>13</v>
      </c>
      <c r="B69" s="10">
        <v>0.42699999999999999</v>
      </c>
      <c r="C69" s="13">
        <f t="shared" si="26"/>
        <v>271.30200000000002</v>
      </c>
      <c r="D69" s="13">
        <f t="shared" si="26"/>
        <v>272.61700000000002</v>
      </c>
      <c r="E69" s="13">
        <f t="shared" si="27"/>
        <v>15.677099999999999</v>
      </c>
      <c r="F69" s="13">
        <v>0.44791799999999998</v>
      </c>
      <c r="G69" s="3">
        <f t="shared" si="28"/>
        <v>405.07036510939531</v>
      </c>
      <c r="H69" s="3">
        <f t="shared" si="28"/>
        <v>407.03373998359035</v>
      </c>
      <c r="I69" s="3">
        <f t="shared" si="29"/>
        <v>18.094262736116882</v>
      </c>
      <c r="J69" s="16">
        <v>271302</v>
      </c>
      <c r="K69" s="17">
        <v>272617</v>
      </c>
      <c r="L69" s="18">
        <v>156771</v>
      </c>
      <c r="M69" s="11"/>
      <c r="N69" s="15">
        <f t="shared" si="30"/>
        <v>0.66976511581322629</v>
      </c>
      <c r="O69" s="15">
        <f t="shared" si="31"/>
        <v>0.86641275351373526</v>
      </c>
    </row>
    <row r="70" spans="1:15" x14ac:dyDescent="0.2">
      <c r="A70" s="12" t="s">
        <v>13</v>
      </c>
      <c r="B70" s="10">
        <v>0.42799999999999999</v>
      </c>
      <c r="C70" s="13">
        <f t="shared" si="26"/>
        <v>290.72199999999998</v>
      </c>
      <c r="D70" s="13">
        <f t="shared" si="26"/>
        <v>289.80500000000001</v>
      </c>
      <c r="E70" s="13">
        <f t="shared" si="27"/>
        <v>16.541799999999999</v>
      </c>
      <c r="F70" s="13">
        <v>0.47262399999999999</v>
      </c>
      <c r="G70" s="3">
        <f t="shared" si="28"/>
        <v>467.02207991288634</v>
      </c>
      <c r="H70" s="3">
        <f t="shared" si="28"/>
        <v>465.54899137029201</v>
      </c>
      <c r="I70" s="3">
        <f t="shared" si="29"/>
        <v>19.589294189633431</v>
      </c>
      <c r="J70" s="16">
        <v>290722</v>
      </c>
      <c r="K70" s="17">
        <v>289805</v>
      </c>
      <c r="L70" s="18">
        <v>165418</v>
      </c>
      <c r="M70" s="11"/>
      <c r="N70" s="15">
        <f t="shared" si="30"/>
        <v>0.62250161717028107</v>
      </c>
      <c r="O70" s="15">
        <f t="shared" si="31"/>
        <v>0.84443062827418491</v>
      </c>
    </row>
    <row r="71" spans="1:15" x14ac:dyDescent="0.2">
      <c r="A71" s="12" t="s">
        <v>13</v>
      </c>
      <c r="B71" s="10">
        <v>0.42899999999999999</v>
      </c>
      <c r="C71" s="13">
        <f t="shared" si="26"/>
        <v>305.35700000000003</v>
      </c>
      <c r="D71" s="13">
        <f t="shared" si="26"/>
        <v>308.05200000000002</v>
      </c>
      <c r="E71" s="13">
        <f t="shared" si="27"/>
        <v>17.247499999999999</v>
      </c>
      <c r="F71" s="13">
        <v>0.492786</v>
      </c>
      <c r="G71" s="3">
        <f t="shared" si="28"/>
        <v>523.39656334724884</v>
      </c>
      <c r="H71" s="3">
        <f t="shared" si="28"/>
        <v>528.01592277971906</v>
      </c>
      <c r="I71" s="3">
        <f t="shared" si="29"/>
        <v>20.903668629983606</v>
      </c>
      <c r="J71" s="16">
        <v>305357</v>
      </c>
      <c r="K71" s="17">
        <v>308052</v>
      </c>
      <c r="L71" s="18">
        <v>172475</v>
      </c>
      <c r="M71" s="11"/>
      <c r="N71" s="15">
        <f t="shared" si="30"/>
        <v>0.58341422428754108</v>
      </c>
      <c r="O71" s="15">
        <f t="shared" si="31"/>
        <v>0.82509440353741037</v>
      </c>
    </row>
    <row r="72" spans="1:15" x14ac:dyDescent="0.2">
      <c r="A72" s="12" t="s">
        <v>13</v>
      </c>
      <c r="B72" s="10">
        <v>0.43</v>
      </c>
      <c r="C72" s="13">
        <f t="shared" si="26"/>
        <v>327.774</v>
      </c>
      <c r="D72" s="13">
        <f t="shared" si="26"/>
        <v>327.82900000000001</v>
      </c>
      <c r="E72" s="13">
        <f>L72/1000</f>
        <v>18.231999999999999</v>
      </c>
      <c r="F72" s="13">
        <v>0.52091500000000002</v>
      </c>
      <c r="G72" s="3">
        <f t="shared" si="28"/>
        <v>619.91618505730423</v>
      </c>
      <c r="H72" s="3">
        <f t="shared" si="28"/>
        <v>620.02020609063254</v>
      </c>
      <c r="I72" s="3">
        <f t="shared" si="29"/>
        <v>22.905512176933513</v>
      </c>
      <c r="J72" s="16">
        <v>327774</v>
      </c>
      <c r="K72" s="17">
        <v>327829</v>
      </c>
      <c r="L72" s="18">
        <v>18232</v>
      </c>
      <c r="M72" s="11"/>
      <c r="N72" s="15">
        <f t="shared" si="30"/>
        <v>0.5287392197538785</v>
      </c>
      <c r="O72" s="15">
        <f t="shared" si="31"/>
        <v>0.79596561121039366</v>
      </c>
    </row>
    <row r="73" spans="1:15" x14ac:dyDescent="0.2">
      <c r="A73" s="12" t="s">
        <v>13</v>
      </c>
      <c r="B73" s="10">
        <v>0.43099999999999999</v>
      </c>
      <c r="C73" s="13">
        <f t="shared" si="26"/>
        <v>346.32799999999997</v>
      </c>
      <c r="D73" s="13">
        <f t="shared" si="26"/>
        <v>345.79599999999999</v>
      </c>
      <c r="E73" s="13">
        <f t="shared" si="27"/>
        <v>19.134699999999999</v>
      </c>
      <c r="F73" s="13">
        <v>0.54670600000000003</v>
      </c>
      <c r="G73" s="3">
        <f t="shared" si="28"/>
        <v>722.9151595589326</v>
      </c>
      <c r="H73" s="3">
        <f t="shared" si="28"/>
        <v>721.80467797821916</v>
      </c>
      <c r="I73" s="3">
        <f t="shared" si="29"/>
        <v>24.947007273219977</v>
      </c>
      <c r="J73" s="16">
        <v>346328</v>
      </c>
      <c r="K73" s="17">
        <v>345796</v>
      </c>
      <c r="L73" s="18">
        <v>191347</v>
      </c>
      <c r="M73" s="11"/>
      <c r="N73" s="15">
        <f t="shared" si="30"/>
        <v>0.47907143102560301</v>
      </c>
      <c r="O73" s="15">
        <f t="shared" si="31"/>
        <v>0.76701384620754276</v>
      </c>
    </row>
    <row r="74" spans="1:15" x14ac:dyDescent="0.2">
      <c r="A74" s="12" t="s">
        <v>13</v>
      </c>
      <c r="B74" s="10">
        <v>0.432</v>
      </c>
      <c r="C74" s="13">
        <f t="shared" si="26"/>
        <v>367.22300000000001</v>
      </c>
      <c r="D74" s="13">
        <f t="shared" si="26"/>
        <v>367.83300000000003</v>
      </c>
      <c r="E74" s="13">
        <f t="shared" si="27"/>
        <v>20.206199999999999</v>
      </c>
      <c r="F74" s="13">
        <v>0.57732000000000006</v>
      </c>
      <c r="G74" s="3">
        <f t="shared" si="28"/>
        <v>871.30268773481555</v>
      </c>
      <c r="H74" s="3">
        <f t="shared" si="28"/>
        <v>872.75002256819539</v>
      </c>
      <c r="I74" s="3">
        <f t="shared" si="29"/>
        <v>27.686213774131282</v>
      </c>
      <c r="J74" s="16">
        <v>367223</v>
      </c>
      <c r="K74" s="17">
        <v>367833</v>
      </c>
      <c r="L74" s="18">
        <v>202062</v>
      </c>
      <c r="M74" s="11"/>
      <c r="N74" s="15">
        <f t="shared" si="30"/>
        <v>0.42146432596770067</v>
      </c>
      <c r="O74" s="15">
        <f t="shared" si="31"/>
        <v>0.72982893814392702</v>
      </c>
    </row>
    <row r="75" spans="1:15" x14ac:dyDescent="0.2">
      <c r="A75" s="12" t="s">
        <v>13</v>
      </c>
      <c r="B75" s="10">
        <v>0.433</v>
      </c>
      <c r="C75" s="13">
        <f t="shared" si="26"/>
        <v>385.21499999999997</v>
      </c>
      <c r="D75" s="13">
        <f t="shared" si="26"/>
        <v>385.87599999999998</v>
      </c>
      <c r="E75" s="13">
        <f t="shared" si="27"/>
        <v>21.138300000000001</v>
      </c>
      <c r="F75" s="13">
        <v>0.60395100000000002</v>
      </c>
      <c r="G75" s="3">
        <f t="shared" si="28"/>
        <v>1032.3964965903219</v>
      </c>
      <c r="H75" s="3">
        <f t="shared" si="28"/>
        <v>1034.1680114177461</v>
      </c>
      <c r="I75" s="3">
        <f t="shared" si="29"/>
        <v>30.415287779624119</v>
      </c>
      <c r="J75" s="16">
        <v>385215</v>
      </c>
      <c r="K75" s="17">
        <v>385876</v>
      </c>
      <c r="L75" s="18">
        <v>211383</v>
      </c>
      <c r="M75" s="11"/>
      <c r="N75" s="15">
        <f t="shared" si="30"/>
        <v>0.37312699265470473</v>
      </c>
      <c r="O75" s="15">
        <f t="shared" si="31"/>
        <v>0.69498931435924205</v>
      </c>
    </row>
    <row r="76" spans="1:15" x14ac:dyDescent="0.2">
      <c r="A76" s="12" t="s">
        <v>13</v>
      </c>
      <c r="B76" s="10">
        <v>0.434</v>
      </c>
      <c r="C76" s="13">
        <f t="shared" si="26"/>
        <v>409.28699999999998</v>
      </c>
      <c r="D76" s="13">
        <f t="shared" si="26"/>
        <v>409.53300000000002</v>
      </c>
      <c r="E76" s="13">
        <f t="shared" si="27"/>
        <v>22.3431</v>
      </c>
      <c r="F76" s="13">
        <v>0.63837500000000003</v>
      </c>
      <c r="G76" s="3">
        <f t="shared" si="28"/>
        <v>1304.1321403558275</v>
      </c>
      <c r="H76" s="3">
        <f t="shared" si="28"/>
        <v>1304.915982761102</v>
      </c>
      <c r="I76" s="3">
        <f t="shared" si="29"/>
        <v>34.55739453632593</v>
      </c>
      <c r="J76" s="16">
        <v>409287</v>
      </c>
      <c r="K76" s="17">
        <v>409533</v>
      </c>
      <c r="L76" s="18">
        <v>223431</v>
      </c>
      <c r="M76" s="11"/>
      <c r="N76" s="15">
        <f t="shared" si="30"/>
        <v>0.31383859605540249</v>
      </c>
      <c r="O76" s="15">
        <f t="shared" si="31"/>
        <v>0.6465504792762502</v>
      </c>
    </row>
    <row r="77" spans="1:15" x14ac:dyDescent="0.2">
      <c r="A77" s="12" t="s">
        <v>13</v>
      </c>
      <c r="B77" s="10">
        <v>0.435</v>
      </c>
      <c r="C77" s="13">
        <f t="shared" si="26"/>
        <v>432.86700000000002</v>
      </c>
      <c r="D77" s="13">
        <f t="shared" si="26"/>
        <v>432.553</v>
      </c>
      <c r="E77" s="13">
        <f t="shared" si="27"/>
        <v>23.840699999999998</v>
      </c>
      <c r="F77" s="13">
        <v>0.68116399999999999</v>
      </c>
      <c r="G77" s="3">
        <f t="shared" si="28"/>
        <v>1758.0840436962319</v>
      </c>
      <c r="H77" s="3">
        <f t="shared" si="28"/>
        <v>1756.8087365240044</v>
      </c>
      <c r="I77" s="3">
        <f t="shared" si="29"/>
        <v>41.025583945380149</v>
      </c>
      <c r="J77" s="16">
        <v>432867</v>
      </c>
      <c r="K77" s="17">
        <v>432553</v>
      </c>
      <c r="L77" s="18">
        <v>238407</v>
      </c>
      <c r="M77" s="11"/>
      <c r="N77" s="15">
        <f t="shared" si="30"/>
        <v>0.24621519178908624</v>
      </c>
      <c r="O77" s="15">
        <f t="shared" si="31"/>
        <v>0.58111787102751711</v>
      </c>
    </row>
    <row r="78" spans="1:15" x14ac:dyDescent="0.2">
      <c r="A78" s="12" t="s">
        <v>13</v>
      </c>
      <c r="B78" s="10">
        <v>0.436</v>
      </c>
      <c r="C78" s="13">
        <f t="shared" si="26"/>
        <v>450.04700000000003</v>
      </c>
      <c r="D78" s="13">
        <f t="shared" si="26"/>
        <v>452.517</v>
      </c>
      <c r="E78" s="13">
        <f t="shared" si="27"/>
        <v>25.052499999999998</v>
      </c>
      <c r="F78" s="13">
        <v>0.715785</v>
      </c>
      <c r="G78" s="3">
        <f t="shared" si="28"/>
        <v>2283.1793987714113</v>
      </c>
      <c r="H78" s="3">
        <f t="shared" si="28"/>
        <v>2295.7102080312557</v>
      </c>
      <c r="I78" s="3">
        <f t="shared" si="29"/>
        <v>47.800588324709238</v>
      </c>
      <c r="J78" s="16">
        <v>450047</v>
      </c>
      <c r="K78" s="17">
        <v>452517</v>
      </c>
      <c r="L78" s="18">
        <v>250525</v>
      </c>
      <c r="M78" s="11"/>
      <c r="N78" s="15">
        <f t="shared" si="30"/>
        <v>0.1971141646785059</v>
      </c>
      <c r="O78" s="15">
        <f t="shared" si="31"/>
        <v>0.52410442795846879</v>
      </c>
    </row>
    <row r="79" spans="1:15" x14ac:dyDescent="0.2">
      <c r="A79" s="12" t="s">
        <v>13</v>
      </c>
      <c r="B79" s="10">
        <v>0.437</v>
      </c>
      <c r="C79" s="13">
        <f t="shared" si="26"/>
        <v>473.39400000000001</v>
      </c>
      <c r="D79" s="13">
        <f t="shared" si="26"/>
        <v>470.66500000000002</v>
      </c>
      <c r="E79" s="13">
        <f t="shared" si="27"/>
        <v>26.194099999999999</v>
      </c>
      <c r="F79" s="13">
        <v>0.74840300000000004</v>
      </c>
      <c r="G79" s="3">
        <f t="shared" si="28"/>
        <v>3037.8772210408488</v>
      </c>
      <c r="H79" s="3">
        <f t="shared" si="28"/>
        <v>3020.3646058910572</v>
      </c>
      <c r="I79" s="3">
        <f t="shared" si="29"/>
        <v>56.062842579055236</v>
      </c>
      <c r="J79" s="16">
        <v>473394</v>
      </c>
      <c r="K79" s="17">
        <v>470665</v>
      </c>
      <c r="L79" s="18">
        <v>261941</v>
      </c>
      <c r="M79" s="11"/>
      <c r="N79" s="15">
        <f t="shared" si="30"/>
        <v>0.15583052426253224</v>
      </c>
      <c r="O79" s="15">
        <f t="shared" si="31"/>
        <v>0.46722746823019579</v>
      </c>
    </row>
    <row r="80" spans="1:15" x14ac:dyDescent="0.2">
      <c r="A80" s="12" t="s">
        <v>13</v>
      </c>
      <c r="B80" s="10">
        <v>0.438</v>
      </c>
      <c r="C80" s="13">
        <f t="shared" si="26"/>
        <v>494.00900000000001</v>
      </c>
      <c r="D80" s="13">
        <f t="shared" si="26"/>
        <v>493.43700000000001</v>
      </c>
      <c r="E80" s="13">
        <f t="shared" si="27"/>
        <v>27.908100000000001</v>
      </c>
      <c r="F80" s="13">
        <v>0.79737499999999994</v>
      </c>
      <c r="G80" s="3">
        <f t="shared" si="28"/>
        <v>4780.2389180592418</v>
      </c>
      <c r="H80" s="3">
        <f t="shared" si="28"/>
        <v>4774.7040054136623</v>
      </c>
      <c r="I80" s="3">
        <f t="shared" si="29"/>
        <v>74.13384646949217</v>
      </c>
      <c r="J80" s="16">
        <v>494009</v>
      </c>
      <c r="K80" s="17">
        <v>493437</v>
      </c>
      <c r="L80" s="18">
        <v>279081</v>
      </c>
      <c r="M80" s="11"/>
      <c r="N80" s="15">
        <f t="shared" si="30"/>
        <v>0.10334399775159475</v>
      </c>
      <c r="O80" s="15">
        <f t="shared" si="31"/>
        <v>0.37645557770275478</v>
      </c>
    </row>
    <row r="81" spans="1:15" x14ac:dyDescent="0.2">
      <c r="A81" s="12" t="s">
        <v>13</v>
      </c>
      <c r="B81" s="10">
        <v>0.439</v>
      </c>
      <c r="C81" s="13">
        <f t="shared" si="26"/>
        <v>514.89099999999996</v>
      </c>
      <c r="D81" s="13">
        <f t="shared" si="26"/>
        <v>516.31799999999998</v>
      </c>
      <c r="E81" s="13">
        <f t="shared" si="27"/>
        <v>29.3369</v>
      </c>
      <c r="F81" s="13">
        <v>0.83819699999999997</v>
      </c>
      <c r="G81" s="3">
        <f t="shared" si="28"/>
        <v>7518.8323046631931</v>
      </c>
      <c r="H81" s="3">
        <f t="shared" si="28"/>
        <v>7539.6704504042427</v>
      </c>
      <c r="I81" s="3">
        <f t="shared" si="29"/>
        <v>99.023823973297155</v>
      </c>
      <c r="J81" s="16">
        <v>514891</v>
      </c>
      <c r="K81" s="17">
        <v>516318</v>
      </c>
      <c r="L81" s="18">
        <v>293369</v>
      </c>
      <c r="M81" s="11"/>
      <c r="N81" s="15">
        <f t="shared" si="30"/>
        <v>6.8480181381444516E-2</v>
      </c>
      <c r="O81" s="15">
        <f t="shared" si="31"/>
        <v>0.29626102914295666</v>
      </c>
    </row>
    <row r="82" spans="1:15" x14ac:dyDescent="0.2">
      <c r="A82" s="12" t="s">
        <v>14</v>
      </c>
      <c r="B82" s="10">
        <v>0.42399999999999999</v>
      </c>
      <c r="C82" s="13">
        <f t="shared" si="26"/>
        <v>246.542</v>
      </c>
      <c r="D82" s="13">
        <f>K82</f>
        <v>246.86</v>
      </c>
      <c r="E82" s="13">
        <f t="shared" si="27"/>
        <v>14.0585</v>
      </c>
      <c r="F82" s="13">
        <v>0.35146300000000003</v>
      </c>
      <c r="G82" s="3">
        <f t="shared" si="28"/>
        <v>294.77542697143105</v>
      </c>
      <c r="H82" s="3">
        <f t="shared" si="28"/>
        <v>295.15564042705694</v>
      </c>
      <c r="I82" s="3">
        <f t="shared" si="29"/>
        <v>15.030987353911053</v>
      </c>
      <c r="J82" s="16">
        <v>246542</v>
      </c>
      <c r="K82" s="19">
        <v>246.86</v>
      </c>
      <c r="L82" s="18">
        <v>140585</v>
      </c>
      <c r="M82" s="10"/>
      <c r="N82" s="15">
        <f t="shared" si="30"/>
        <v>0.83637229375939226</v>
      </c>
      <c r="O82" s="15">
        <f t="shared" si="31"/>
        <v>0.93530116611680791</v>
      </c>
    </row>
    <row r="83" spans="1:15" x14ac:dyDescent="0.2">
      <c r="A83" s="12" t="s">
        <v>14</v>
      </c>
      <c r="B83" s="10">
        <v>0.42499999999999999</v>
      </c>
      <c r="C83" s="13">
        <f t="shared" si="26"/>
        <v>262.50599999999997</v>
      </c>
      <c r="D83" s="13">
        <f t="shared" si="26"/>
        <v>262.71600000000001</v>
      </c>
      <c r="E83" s="13">
        <f t="shared" si="27"/>
        <v>14.675800000000001</v>
      </c>
      <c r="F83" s="13">
        <v>0.366894</v>
      </c>
      <c r="G83" s="3">
        <f t="shared" si="28"/>
        <v>323.07258199678176</v>
      </c>
      <c r="H83" s="3">
        <f t="shared" si="28"/>
        <v>323.33103415490132</v>
      </c>
      <c r="I83" s="3">
        <f t="shared" si="29"/>
        <v>15.848543869223439</v>
      </c>
      <c r="J83" s="16">
        <v>262506</v>
      </c>
      <c r="K83" s="17">
        <v>262716</v>
      </c>
      <c r="L83" s="18">
        <v>146758</v>
      </c>
      <c r="M83" s="11"/>
      <c r="N83" s="15">
        <f t="shared" si="30"/>
        <v>0.81252948912456735</v>
      </c>
      <c r="O83" s="15">
        <f t="shared" si="31"/>
        <v>0.92600305246333636</v>
      </c>
    </row>
    <row r="84" spans="1:15" x14ac:dyDescent="0.2">
      <c r="A84" s="12" t="s">
        <v>14</v>
      </c>
      <c r="B84" s="10">
        <v>0.42599999999999999</v>
      </c>
      <c r="C84" s="13">
        <f>J84</f>
        <v>285.58</v>
      </c>
      <c r="D84" s="13">
        <f t="shared" si="26"/>
        <v>286.05500000000001</v>
      </c>
      <c r="E84" s="13">
        <f t="shared" si="27"/>
        <v>15.5702</v>
      </c>
      <c r="F84" s="13">
        <v>0.38925500000000002</v>
      </c>
      <c r="G84" s="3">
        <f t="shared" si="28"/>
        <v>368.13224978690653</v>
      </c>
      <c r="H84" s="3">
        <f t="shared" si="28"/>
        <v>368.74455743677277</v>
      </c>
      <c r="I84" s="3">
        <f t="shared" si="29"/>
        <v>17.083917922801572</v>
      </c>
      <c r="J84" s="21">
        <v>285.58</v>
      </c>
      <c r="K84" s="17">
        <v>286055</v>
      </c>
      <c r="L84" s="18">
        <v>155702</v>
      </c>
      <c r="M84" s="11"/>
      <c r="N84" s="15">
        <f t="shared" si="30"/>
        <v>0.77575382261485659</v>
      </c>
      <c r="O84" s="15">
        <f t="shared" si="31"/>
        <v>0.91139515363854318</v>
      </c>
    </row>
    <row r="85" spans="1:15" x14ac:dyDescent="0.2">
      <c r="A85" s="12" t="s">
        <v>14</v>
      </c>
      <c r="B85" s="10">
        <v>0.42699999999999999</v>
      </c>
      <c r="C85" s="13">
        <f t="shared" si="26"/>
        <v>304.154</v>
      </c>
      <c r="D85" s="13">
        <f t="shared" si="26"/>
        <v>306.83699999999999</v>
      </c>
      <c r="E85" s="13">
        <f t="shared" si="27"/>
        <v>16.353400000000001</v>
      </c>
      <c r="F85" s="13">
        <v>0.40883599999999998</v>
      </c>
      <c r="G85" s="3">
        <f t="shared" si="28"/>
        <v>410.08280196090368</v>
      </c>
      <c r="H85" s="3">
        <f t="shared" si="28"/>
        <v>413.70021997171762</v>
      </c>
      <c r="I85" s="3">
        <f t="shared" si="29"/>
        <v>18.221575756675687</v>
      </c>
      <c r="J85" s="16">
        <v>304154</v>
      </c>
      <c r="K85" s="17">
        <v>306837</v>
      </c>
      <c r="L85" s="18">
        <v>163534</v>
      </c>
      <c r="M85" s="11"/>
      <c r="N85" s="15">
        <f t="shared" si="30"/>
        <v>0.7416892357973045</v>
      </c>
      <c r="O85" s="15">
        <f t="shared" si="31"/>
        <v>0.8974745224220656</v>
      </c>
    </row>
    <row r="86" spans="1:15" x14ac:dyDescent="0.2">
      <c r="A86" s="12" t="s">
        <v>14</v>
      </c>
      <c r="B86" s="10">
        <v>0.42799999999999999</v>
      </c>
      <c r="C86" s="13">
        <f t="shared" si="26"/>
        <v>328.64400000000001</v>
      </c>
      <c r="D86" s="13">
        <f t="shared" si="26"/>
        <v>328.69499999999999</v>
      </c>
      <c r="E86" s="13">
        <f t="shared" si="27"/>
        <v>17.2849</v>
      </c>
      <c r="F86" s="13">
        <v>0.43212200000000001</v>
      </c>
      <c r="G86" s="3">
        <f t="shared" si="28"/>
        <v>469.92300086272894</v>
      </c>
      <c r="H86" s="3">
        <f t="shared" si="28"/>
        <v>469.99592497831907</v>
      </c>
      <c r="I86" s="3">
        <f t="shared" si="29"/>
        <v>19.653003073663488</v>
      </c>
      <c r="J86" s="16">
        <v>328644</v>
      </c>
      <c r="K86" s="17">
        <v>328695</v>
      </c>
      <c r="L86" s="18">
        <v>172849</v>
      </c>
      <c r="M86" s="11"/>
      <c r="N86" s="15">
        <f t="shared" si="30"/>
        <v>0.69935712743714262</v>
      </c>
      <c r="O86" s="15">
        <f t="shared" si="31"/>
        <v>0.87950426381213342</v>
      </c>
    </row>
    <row r="87" spans="1:15" x14ac:dyDescent="0.2">
      <c r="A87" s="12" t="s">
        <v>14</v>
      </c>
      <c r="B87" s="10">
        <v>0.42899999999999999</v>
      </c>
      <c r="C87" s="13">
        <f t="shared" si="26"/>
        <v>356.82499999999999</v>
      </c>
      <c r="D87" s="13">
        <f>K87</f>
        <v>353.74</v>
      </c>
      <c r="E87" s="13">
        <f t="shared" si="27"/>
        <v>18.193100000000001</v>
      </c>
      <c r="F87" s="13">
        <v>0.45482800000000001</v>
      </c>
      <c r="G87" s="3">
        <f t="shared" si="28"/>
        <v>543.40431764347625</v>
      </c>
      <c r="H87" s="3">
        <f t="shared" si="28"/>
        <v>538.70620983171943</v>
      </c>
      <c r="I87" s="3">
        <f t="shared" si="29"/>
        <v>21.143664925345234</v>
      </c>
      <c r="J87" s="16">
        <v>356825</v>
      </c>
      <c r="K87" s="19">
        <v>353.74</v>
      </c>
      <c r="L87" s="18">
        <v>181931</v>
      </c>
      <c r="M87" s="10"/>
      <c r="N87" s="15">
        <f t="shared" si="30"/>
        <v>0.65664734050587792</v>
      </c>
      <c r="O87" s="15">
        <f t="shared" si="31"/>
        <v>0.86045158510772912</v>
      </c>
    </row>
    <row r="88" spans="1:15" x14ac:dyDescent="0.2">
      <c r="A88" s="12" t="s">
        <v>14</v>
      </c>
      <c r="B88" s="10">
        <v>0.43</v>
      </c>
      <c r="C88" s="13">
        <f t="shared" si="26"/>
        <v>380.82600000000002</v>
      </c>
      <c r="D88" s="13">
        <f t="shared" si="26"/>
        <v>378.00299999999999</v>
      </c>
      <c r="E88" s="13">
        <f t="shared" si="27"/>
        <v>19.418299999999999</v>
      </c>
      <c r="F88" s="13">
        <v>0.485458</v>
      </c>
      <c r="G88" s="3">
        <f t="shared" si="28"/>
        <v>637.2042463970887</v>
      </c>
      <c r="H88" s="3">
        <f t="shared" si="28"/>
        <v>632.48075696207377</v>
      </c>
      <c r="I88" s="3">
        <f t="shared" si="29"/>
        <v>23.331742291844304</v>
      </c>
      <c r="J88" s="16">
        <v>380826</v>
      </c>
      <c r="K88" s="17">
        <v>378003</v>
      </c>
      <c r="L88" s="18">
        <v>194183</v>
      </c>
      <c r="M88" s="11"/>
      <c r="N88" s="15">
        <f t="shared" si="30"/>
        <v>0.59765138439250043</v>
      </c>
      <c r="O88" s="15">
        <f t="shared" si="31"/>
        <v>0.83226960752038381</v>
      </c>
    </row>
    <row r="89" spans="1:15" x14ac:dyDescent="0.2">
      <c r="A89" s="12" t="s">
        <v>14</v>
      </c>
      <c r="B89" s="10">
        <v>0.43099999999999999</v>
      </c>
      <c r="C89" s="13">
        <f t="shared" si="26"/>
        <v>402.65899999999999</v>
      </c>
      <c r="D89" s="13">
        <f t="shared" si="26"/>
        <v>403.34800000000001</v>
      </c>
      <c r="E89" s="13">
        <f t="shared" si="27"/>
        <v>20.305099999999999</v>
      </c>
      <c r="F89" s="13">
        <v>0.50762799999999997</v>
      </c>
      <c r="G89" s="3">
        <f t="shared" si="28"/>
        <v>726.10842155373734</v>
      </c>
      <c r="H89" s="3">
        <f t="shared" si="28"/>
        <v>727.35088404048304</v>
      </c>
      <c r="I89" s="3">
        <f t="shared" si="29"/>
        <v>25.066772602418009</v>
      </c>
      <c r="J89" s="16">
        <v>402659</v>
      </c>
      <c r="K89" s="17">
        <v>403348</v>
      </c>
      <c r="L89" s="18">
        <v>203051</v>
      </c>
      <c r="M89" s="11"/>
      <c r="N89" s="15">
        <f t="shared" si="30"/>
        <v>0.55454390563104117</v>
      </c>
      <c r="O89" s="15">
        <f t="shared" si="31"/>
        <v>0.81004045961789728</v>
      </c>
    </row>
    <row r="90" spans="1:15" x14ac:dyDescent="0.2">
      <c r="A90" s="12" t="s">
        <v>14</v>
      </c>
      <c r="B90" s="10">
        <v>0.432</v>
      </c>
      <c r="C90" s="13">
        <f t="shared" si="26"/>
        <v>430.75099999999998</v>
      </c>
      <c r="D90" s="13">
        <f t="shared" si="26"/>
        <v>429.85700000000003</v>
      </c>
      <c r="E90" s="13">
        <f t="shared" si="27"/>
        <v>21.442900000000002</v>
      </c>
      <c r="F90" s="13">
        <v>0.53607400000000005</v>
      </c>
      <c r="G90" s="3">
        <f t="shared" si="28"/>
        <v>862.44387511822174</v>
      </c>
      <c r="H90" s="3">
        <f t="shared" si="28"/>
        <v>860.65392030823728</v>
      </c>
      <c r="I90" s="3">
        <f t="shared" si="29"/>
        <v>27.518734955463156</v>
      </c>
      <c r="J90" s="16">
        <v>430751</v>
      </c>
      <c r="K90" s="17">
        <v>429857</v>
      </c>
      <c r="L90" s="18">
        <v>214429</v>
      </c>
      <c r="M90" s="11"/>
      <c r="N90" s="15">
        <f t="shared" si="30"/>
        <v>0.49945394990596187</v>
      </c>
      <c r="O90" s="15">
        <f t="shared" si="31"/>
        <v>0.77921096426502157</v>
      </c>
    </row>
    <row r="91" spans="1:15" x14ac:dyDescent="0.2">
      <c r="A91" s="12" t="s">
        <v>14</v>
      </c>
      <c r="B91" s="10">
        <v>0.433</v>
      </c>
      <c r="C91" s="13">
        <f t="shared" si="26"/>
        <v>461.07600000000002</v>
      </c>
      <c r="D91" s="13">
        <f t="shared" si="26"/>
        <v>461.63900000000001</v>
      </c>
      <c r="E91" s="13">
        <f t="shared" si="27"/>
        <v>22.942299999999999</v>
      </c>
      <c r="F91" s="13">
        <v>0.57355800000000001</v>
      </c>
      <c r="G91" s="3">
        <f t="shared" si="28"/>
        <v>1076.1767594003225</v>
      </c>
      <c r="H91" s="3">
        <f t="shared" si="28"/>
        <v>1077.4908323851284</v>
      </c>
      <c r="I91" s="3">
        <f t="shared" si="29"/>
        <v>31.232550893978008</v>
      </c>
      <c r="J91" s="16">
        <v>461076</v>
      </c>
      <c r="K91" s="17">
        <v>461639</v>
      </c>
      <c r="L91" s="18">
        <v>229423</v>
      </c>
      <c r="M91" s="11"/>
      <c r="N91" s="15">
        <f t="shared" si="30"/>
        <v>0.42843891207697626</v>
      </c>
      <c r="O91" s="15">
        <f t="shared" si="31"/>
        <v>0.73456375938935992</v>
      </c>
    </row>
    <row r="92" spans="1:15" x14ac:dyDescent="0.2">
      <c r="A92" s="12" t="s">
        <v>14</v>
      </c>
      <c r="B92" s="10">
        <v>0.434</v>
      </c>
      <c r="C92" s="13">
        <f t="shared" si="26"/>
        <v>490.82299999999998</v>
      </c>
      <c r="D92" s="13">
        <f t="shared" si="26"/>
        <v>490.81900000000002</v>
      </c>
      <c r="E92" s="13">
        <f t="shared" si="27"/>
        <v>24.2226</v>
      </c>
      <c r="F92" s="13">
        <v>0.60556600000000005</v>
      </c>
      <c r="G92" s="3">
        <f t="shared" si="28"/>
        <v>1325.6181810655924</v>
      </c>
      <c r="H92" s="3">
        <f t="shared" si="28"/>
        <v>1325.6073778376992</v>
      </c>
      <c r="I92" s="3">
        <f t="shared" si="29"/>
        <v>34.963224355126584</v>
      </c>
      <c r="J92" s="16">
        <v>490823</v>
      </c>
      <c r="K92" s="17">
        <v>490819</v>
      </c>
      <c r="L92" s="18">
        <v>242226</v>
      </c>
      <c r="M92" s="11"/>
      <c r="N92" s="15">
        <f t="shared" si="30"/>
        <v>0.37025970751657467</v>
      </c>
      <c r="O92" s="15">
        <f t="shared" si="31"/>
        <v>0.69280223568534494</v>
      </c>
    </row>
    <row r="93" spans="1:15" x14ac:dyDescent="0.2">
      <c r="A93" s="12" t="s">
        <v>14</v>
      </c>
      <c r="B93" s="10">
        <v>0.435</v>
      </c>
      <c r="C93" s="13">
        <f t="shared" si="26"/>
        <v>525.03300000000002</v>
      </c>
      <c r="D93" s="13">
        <f t="shared" si="26"/>
        <v>522.98199999999997</v>
      </c>
      <c r="E93" s="13">
        <f t="shared" si="27"/>
        <v>25.9724</v>
      </c>
      <c r="F93" s="13">
        <v>0.64930900000000003</v>
      </c>
      <c r="G93" s="3">
        <f t="shared" si="28"/>
        <v>1774.4998468285282</v>
      </c>
      <c r="H93" s="3">
        <f t="shared" si="28"/>
        <v>1767.567903149092</v>
      </c>
      <c r="I93" s="3">
        <f t="shared" si="29"/>
        <v>41.201608049741814</v>
      </c>
      <c r="J93" s="16">
        <v>525033</v>
      </c>
      <c r="K93" s="17">
        <v>522982</v>
      </c>
      <c r="L93" s="18">
        <v>259724</v>
      </c>
      <c r="M93" s="11"/>
      <c r="N93" s="15">
        <f t="shared" si="30"/>
        <v>0.29587661049301545</v>
      </c>
      <c r="O93" s="15">
        <f t="shared" si="31"/>
        <v>0.63037345456624128</v>
      </c>
    </row>
    <row r="94" spans="1:15" x14ac:dyDescent="0.2">
      <c r="A94" s="12" t="s">
        <v>14</v>
      </c>
      <c r="B94" s="10">
        <v>0.436</v>
      </c>
      <c r="C94" s="13">
        <f t="shared" si="26"/>
        <v>552.20699999999999</v>
      </c>
      <c r="D94" s="13">
        <f>K94</f>
        <v>552.76</v>
      </c>
      <c r="E94" s="13">
        <f t="shared" si="27"/>
        <v>27.482399999999998</v>
      </c>
      <c r="F94" s="13">
        <v>0.68706</v>
      </c>
      <c r="G94" s="3">
        <f t="shared" si="28"/>
        <v>2325.2478765258497</v>
      </c>
      <c r="H94" s="3">
        <f t="shared" si="28"/>
        <v>2327.5764635878008</v>
      </c>
      <c r="I94" s="3">
        <f t="shared" si="29"/>
        <v>48.074699610847425</v>
      </c>
      <c r="J94" s="16">
        <v>552207</v>
      </c>
      <c r="K94" s="19">
        <v>552.76</v>
      </c>
      <c r="L94" s="18">
        <v>274824</v>
      </c>
      <c r="M94" s="10"/>
      <c r="N94" s="15">
        <f t="shared" si="30"/>
        <v>0.23748306818155313</v>
      </c>
      <c r="O94" s="15">
        <f t="shared" si="31"/>
        <v>0.57166035820219574</v>
      </c>
    </row>
    <row r="95" spans="1:15" x14ac:dyDescent="0.2">
      <c r="A95" s="12" t="s">
        <v>14</v>
      </c>
      <c r="B95" s="10">
        <v>0.437</v>
      </c>
      <c r="C95" s="13">
        <f t="shared" si="26"/>
        <v>582.24099999999999</v>
      </c>
      <c r="D95" s="13">
        <f t="shared" si="26"/>
        <v>581.53800000000001</v>
      </c>
      <c r="E95" s="13">
        <f t="shared" si="27"/>
        <v>29.1922</v>
      </c>
      <c r="F95" s="13">
        <v>0.72980599999999995</v>
      </c>
      <c r="G95" s="3">
        <f t="shared" si="28"/>
        <v>3257.0818595905844</v>
      </c>
      <c r="H95" s="3">
        <f t="shared" si="28"/>
        <v>3253.1492465535562</v>
      </c>
      <c r="I95" s="3">
        <f t="shared" si="29"/>
        <v>58.381875453168902</v>
      </c>
      <c r="J95" s="16">
        <v>582241</v>
      </c>
      <c r="K95" s="17">
        <v>581538</v>
      </c>
      <c r="L95" s="18">
        <v>291922</v>
      </c>
      <c r="M95" s="11"/>
      <c r="N95" s="15">
        <f t="shared" si="30"/>
        <v>0.17876154947889084</v>
      </c>
      <c r="O95" s="15">
        <f t="shared" si="31"/>
        <v>0.50002162098092517</v>
      </c>
    </row>
    <row r="96" spans="1:15" x14ac:dyDescent="0.2">
      <c r="A96" s="12" t="s">
        <v>14</v>
      </c>
      <c r="B96" s="10">
        <v>0.438</v>
      </c>
      <c r="C96" s="13">
        <f t="shared" si="26"/>
        <v>613.16600000000005</v>
      </c>
      <c r="D96" s="13">
        <f t="shared" si="26"/>
        <v>614.09900000000005</v>
      </c>
      <c r="E96" s="13">
        <f t="shared" si="27"/>
        <v>31.058800000000002</v>
      </c>
      <c r="F96" s="13">
        <v>0.77646999999999999</v>
      </c>
      <c r="G96" s="3">
        <f t="shared" si="28"/>
        <v>4931.5964940179738</v>
      </c>
      <c r="H96" s="3">
        <f t="shared" si="28"/>
        <v>4939.1004644418372</v>
      </c>
      <c r="I96" s="3">
        <f t="shared" si="29"/>
        <v>74.667320964812674</v>
      </c>
      <c r="J96" s="16">
        <v>613166</v>
      </c>
      <c r="K96" s="17">
        <v>614099</v>
      </c>
      <c r="L96" s="18">
        <v>310588</v>
      </c>
      <c r="M96" s="11"/>
      <c r="N96" s="15">
        <f t="shared" si="30"/>
        <v>0.12433417874795116</v>
      </c>
      <c r="O96" s="15">
        <f t="shared" si="31"/>
        <v>0.41596242638244124</v>
      </c>
    </row>
    <row r="97" spans="1:15" x14ac:dyDescent="0.2">
      <c r="A97" s="12" t="s">
        <v>14</v>
      </c>
      <c r="B97" s="10">
        <v>0.439</v>
      </c>
      <c r="C97" s="13">
        <f>J97</f>
        <v>644.55999999999995</v>
      </c>
      <c r="D97" s="13">
        <f t="shared" si="26"/>
        <v>644.13900000000001</v>
      </c>
      <c r="E97" s="13">
        <f t="shared" si="27"/>
        <v>33.165399999999998</v>
      </c>
      <c r="F97" s="13">
        <v>0.82913499999999996</v>
      </c>
      <c r="G97" s="3">
        <f t="shared" si="28"/>
        <v>8534.9499739894363</v>
      </c>
      <c r="H97" s="3">
        <f t="shared" si="28"/>
        <v>8529.3752967847558</v>
      </c>
      <c r="I97" s="3">
        <f t="shared" si="29"/>
        <v>105.48889512680124</v>
      </c>
      <c r="J97" s="21">
        <v>644.55999999999995</v>
      </c>
      <c r="K97" s="17">
        <v>644139</v>
      </c>
      <c r="L97" s="18">
        <v>331654</v>
      </c>
      <c r="M97" s="11"/>
      <c r="N97" s="15">
        <f t="shared" si="30"/>
        <v>7.5520067717364414E-2</v>
      </c>
      <c r="O97" s="15">
        <f t="shared" si="31"/>
        <v>0.31439707430942432</v>
      </c>
    </row>
    <row r="98" spans="1:15" x14ac:dyDescent="0.2">
      <c r="A98" s="12" t="s">
        <v>15</v>
      </c>
      <c r="B98" s="10">
        <v>0.42399999999999999</v>
      </c>
      <c r="C98" s="13">
        <f t="shared" si="26"/>
        <v>271.62599999999998</v>
      </c>
      <c r="D98" s="13">
        <f t="shared" si="26"/>
        <v>272.34100000000001</v>
      </c>
      <c r="E98" s="13">
        <f t="shared" si="27"/>
        <v>14.495900000000001</v>
      </c>
      <c r="F98" s="13">
        <v>0.28991800000000001</v>
      </c>
      <c r="G98" s="3">
        <f t="shared" si="28"/>
        <v>296.39176971751095</v>
      </c>
      <c r="H98" s="3">
        <f t="shared" si="28"/>
        <v>297.17196055103955</v>
      </c>
      <c r="I98" s="3">
        <f t="shared" si="29"/>
        <v>15.003470131868653</v>
      </c>
      <c r="J98" s="16">
        <v>271626</v>
      </c>
      <c r="K98" s="17">
        <v>272341</v>
      </c>
      <c r="L98" s="18">
        <v>144959</v>
      </c>
      <c r="M98" s="11"/>
      <c r="N98" s="15">
        <f t="shared" si="30"/>
        <v>0.91644245135040325</v>
      </c>
      <c r="O98" s="15">
        <f t="shared" si="31"/>
        <v>0.96616981755503817</v>
      </c>
    </row>
    <row r="99" spans="1:15" x14ac:dyDescent="0.2">
      <c r="A99" s="12" t="s">
        <v>15</v>
      </c>
      <c r="B99" s="10">
        <v>0.42499999999999999</v>
      </c>
      <c r="C99" s="13">
        <f t="shared" si="26"/>
        <v>295.33600000000001</v>
      </c>
      <c r="D99" s="13">
        <f t="shared" si="26"/>
        <v>294.93099999999998</v>
      </c>
      <c r="E99" s="13">
        <f t="shared" si="27"/>
        <v>15.299899999999999</v>
      </c>
      <c r="F99" s="13">
        <v>0.30599799999999999</v>
      </c>
      <c r="G99" s="3">
        <f t="shared" si="28"/>
        <v>328.86677627191193</v>
      </c>
      <c r="H99" s="3">
        <f t="shared" si="28"/>
        <v>328.41579486635987</v>
      </c>
      <c r="I99" s="3">
        <f t="shared" si="29"/>
        <v>15.953002745151007</v>
      </c>
      <c r="J99" s="16">
        <v>295336</v>
      </c>
      <c r="K99" s="17">
        <v>294931</v>
      </c>
      <c r="L99" s="18">
        <v>152999</v>
      </c>
      <c r="M99" s="11"/>
      <c r="N99" s="15">
        <f t="shared" si="30"/>
        <v>0.89804146027755571</v>
      </c>
      <c r="O99" s="15">
        <f t="shared" si="31"/>
        <v>0.95906082663030179</v>
      </c>
    </row>
    <row r="100" spans="1:15" x14ac:dyDescent="0.2">
      <c r="A100" s="12" t="s">
        <v>15</v>
      </c>
      <c r="B100" s="10">
        <v>0.42599999999999999</v>
      </c>
      <c r="C100" s="13">
        <f t="shared" si="26"/>
        <v>322.12200000000001</v>
      </c>
      <c r="D100" s="13">
        <f t="shared" si="26"/>
        <v>320.48200000000003</v>
      </c>
      <c r="E100" s="13">
        <f t="shared" si="27"/>
        <v>16.1875</v>
      </c>
      <c r="F100" s="13">
        <v>0.32374900000000001</v>
      </c>
      <c r="G100" s="3">
        <f t="shared" si="28"/>
        <v>367.89007251268413</v>
      </c>
      <c r="H100" s="3">
        <f t="shared" si="28"/>
        <v>366.01705632962057</v>
      </c>
      <c r="I100" s="3">
        <f t="shared" si="29"/>
        <v>17.031823746849216</v>
      </c>
      <c r="J100" s="16">
        <v>322122</v>
      </c>
      <c r="K100" s="17">
        <v>320482</v>
      </c>
      <c r="L100" s="18">
        <v>161875</v>
      </c>
      <c r="M100" s="11"/>
      <c r="N100" s="15">
        <f t="shared" si="30"/>
        <v>0.87559307539861353</v>
      </c>
      <c r="O100" s="15">
        <f t="shared" si="31"/>
        <v>0.95042669772781019</v>
      </c>
    </row>
    <row r="101" spans="1:15" x14ac:dyDescent="0.2">
      <c r="A101" s="12" t="s">
        <v>15</v>
      </c>
      <c r="B101" s="10">
        <v>0.42699999999999999</v>
      </c>
      <c r="C101" s="13">
        <f t="shared" si="26"/>
        <v>356.73099999999999</v>
      </c>
      <c r="D101" s="13">
        <f t="shared" si="26"/>
        <v>353.61099999999999</v>
      </c>
      <c r="E101" s="13">
        <f t="shared" si="27"/>
        <v>17.302900000000001</v>
      </c>
      <c r="F101" s="13">
        <v>0.34605900000000001</v>
      </c>
      <c r="G101" s="3">
        <f t="shared" si="28"/>
        <v>422.46853742431045</v>
      </c>
      <c r="H101" s="3">
        <f t="shared" si="28"/>
        <v>418.7735912694659</v>
      </c>
      <c r="I101" s="3">
        <f t="shared" si="29"/>
        <v>18.438558690718814</v>
      </c>
      <c r="J101" s="16">
        <v>356731</v>
      </c>
      <c r="K101" s="17">
        <v>353611</v>
      </c>
      <c r="L101" s="18">
        <v>173029</v>
      </c>
      <c r="M101" s="11"/>
      <c r="N101" s="15">
        <f t="shared" si="30"/>
        <v>0.84439660802885708</v>
      </c>
      <c r="O101" s="15">
        <f t="shared" si="31"/>
        <v>0.93840848898398677</v>
      </c>
    </row>
    <row r="102" spans="1:15" x14ac:dyDescent="0.2">
      <c r="A102" s="12" t="s">
        <v>15</v>
      </c>
      <c r="B102" s="10">
        <v>0.42799999999999999</v>
      </c>
      <c r="C102" s="13">
        <f t="shared" si="26"/>
        <v>384.47500000000002</v>
      </c>
      <c r="D102" s="13">
        <f>K102</f>
        <v>384.84</v>
      </c>
      <c r="E102" s="13">
        <f>L102/1000</f>
        <v>18.170999999999999</v>
      </c>
      <c r="F102" s="13">
        <v>0.36342000000000002</v>
      </c>
      <c r="G102" s="3">
        <f t="shared" si="28"/>
        <v>470.01076054611144</v>
      </c>
      <c r="H102" s="3">
        <f t="shared" si="28"/>
        <v>470.45696362199232</v>
      </c>
      <c r="I102" s="3">
        <f t="shared" si="29"/>
        <v>19.577621382003667</v>
      </c>
      <c r="J102" s="16">
        <v>384475</v>
      </c>
      <c r="K102" s="19">
        <v>384.84</v>
      </c>
      <c r="L102" s="18">
        <v>18171</v>
      </c>
      <c r="M102" s="10"/>
      <c r="N102" s="15">
        <f t="shared" si="30"/>
        <v>0.81801318666252165</v>
      </c>
      <c r="O102" s="15">
        <f t="shared" si="31"/>
        <v>0.92815156884703698</v>
      </c>
    </row>
    <row r="103" spans="1:15" x14ac:dyDescent="0.2">
      <c r="A103" s="12" t="s">
        <v>15</v>
      </c>
      <c r="B103" s="10">
        <v>0.42899999999999999</v>
      </c>
      <c r="C103" s="13">
        <f t="shared" si="26"/>
        <v>420.23200000000003</v>
      </c>
      <c r="D103" s="13">
        <f>K103</f>
        <v>423.27</v>
      </c>
      <c r="E103" s="13">
        <f t="shared" si="27"/>
        <v>19.3752</v>
      </c>
      <c r="F103" s="13">
        <v>0.38750299999999999</v>
      </c>
      <c r="G103" s="3">
        <f t="shared" si="28"/>
        <v>539.64307248635032</v>
      </c>
      <c r="H103" s="3">
        <f t="shared" si="28"/>
        <v>543.5443357271638</v>
      </c>
      <c r="I103" s="3">
        <f t="shared" si="29"/>
        <v>21.231028847640896</v>
      </c>
      <c r="J103" s="16">
        <v>420232</v>
      </c>
      <c r="K103" s="19">
        <v>423.27</v>
      </c>
      <c r="L103" s="18">
        <v>193752</v>
      </c>
      <c r="M103" s="10"/>
      <c r="N103" s="15">
        <f t="shared" si="30"/>
        <v>0.77872212472555979</v>
      </c>
      <c r="O103" s="15">
        <f t="shared" si="31"/>
        <v>0.91258884056167122</v>
      </c>
    </row>
    <row r="104" spans="1:15" x14ac:dyDescent="0.2">
      <c r="A104" s="12" t="s">
        <v>15</v>
      </c>
      <c r="B104" s="10">
        <v>0.43</v>
      </c>
      <c r="C104" s="13">
        <f t="shared" si="26"/>
        <v>462.149</v>
      </c>
      <c r="D104" s="13">
        <f t="shared" si="26"/>
        <v>461.51600000000002</v>
      </c>
      <c r="E104" s="13">
        <f t="shared" si="27"/>
        <v>20.850300000000001</v>
      </c>
      <c r="F104" s="13">
        <v>0.41700500000000001</v>
      </c>
      <c r="G104" s="3">
        <f t="shared" si="28"/>
        <v>635.65791992702339</v>
      </c>
      <c r="H104" s="3">
        <f t="shared" si="28"/>
        <v>634.78726681879687</v>
      </c>
      <c r="I104" s="3">
        <f t="shared" si="29"/>
        <v>23.391876221442207</v>
      </c>
      <c r="J104" s="16">
        <v>462149</v>
      </c>
      <c r="K104" s="17">
        <v>461516</v>
      </c>
      <c r="L104" s="18">
        <v>208503</v>
      </c>
      <c r="M104" s="11"/>
      <c r="N104" s="15">
        <f t="shared" si="30"/>
        <v>0.72704041830086363</v>
      </c>
      <c r="O104" s="15">
        <f t="shared" si="31"/>
        <v>0.89134791081390619</v>
      </c>
    </row>
    <row r="105" spans="1:15" x14ac:dyDescent="0.2">
      <c r="A105" s="12" t="s">
        <v>15</v>
      </c>
      <c r="B105" s="10">
        <v>0.43099999999999999</v>
      </c>
      <c r="C105" s="13">
        <f t="shared" si="26"/>
        <v>503.68400000000003</v>
      </c>
      <c r="D105" s="13">
        <f t="shared" si="26"/>
        <v>505.28500000000003</v>
      </c>
      <c r="E105" s="13">
        <f>L105/1000</f>
        <v>22.186</v>
      </c>
      <c r="F105" s="13">
        <v>0.44372099999999998</v>
      </c>
      <c r="G105" s="3">
        <f t="shared" si="28"/>
        <v>743.2420428976618</v>
      </c>
      <c r="H105" s="3">
        <f t="shared" si="28"/>
        <v>745.60449735458155</v>
      </c>
      <c r="I105" s="3">
        <f t="shared" si="29"/>
        <v>25.50222013897811</v>
      </c>
      <c r="J105" s="16">
        <v>503684</v>
      </c>
      <c r="K105" s="17">
        <v>505285</v>
      </c>
      <c r="L105" s="18">
        <v>22186</v>
      </c>
      <c r="M105" s="11"/>
      <c r="N105" s="15">
        <f t="shared" si="30"/>
        <v>0.67768502174109801</v>
      </c>
      <c r="O105" s="15">
        <f t="shared" si="31"/>
        <v>0.86996347294839904</v>
      </c>
    </row>
    <row r="106" spans="1:15" x14ac:dyDescent="0.2">
      <c r="A106" s="12" t="s">
        <v>15</v>
      </c>
      <c r="B106" s="10">
        <v>0.432</v>
      </c>
      <c r="C106" s="13">
        <f t="shared" si="26"/>
        <v>554.45100000000002</v>
      </c>
      <c r="D106" s="13">
        <f t="shared" si="26"/>
        <v>553.12699999999995</v>
      </c>
      <c r="E106" s="13">
        <f>L106/1000</f>
        <v>23.834</v>
      </c>
      <c r="F106" s="13">
        <v>0.47668100000000002</v>
      </c>
      <c r="G106" s="3">
        <f t="shared" si="28"/>
        <v>902.04297234188243</v>
      </c>
      <c r="H106" s="3">
        <f t="shared" si="28"/>
        <v>899.88894088485438</v>
      </c>
      <c r="I106" s="3">
        <f t="shared" si="29"/>
        <v>28.352146076418286</v>
      </c>
      <c r="J106" s="16">
        <v>554451</v>
      </c>
      <c r="K106" s="17">
        <v>553127</v>
      </c>
      <c r="L106" s="18">
        <v>23834</v>
      </c>
      <c r="M106" s="11"/>
      <c r="N106" s="15">
        <f t="shared" si="30"/>
        <v>0.61466140416851234</v>
      </c>
      <c r="O106" s="15">
        <f t="shared" si="31"/>
        <v>0.84064183133649184</v>
      </c>
    </row>
    <row r="107" spans="1:15" x14ac:dyDescent="0.2">
      <c r="A107" s="12" t="s">
        <v>15</v>
      </c>
      <c r="B107" s="10">
        <v>0.433</v>
      </c>
      <c r="C107" s="13">
        <f t="shared" si="26"/>
        <v>598.09500000000003</v>
      </c>
      <c r="D107" s="13">
        <f t="shared" si="26"/>
        <v>597.93600000000004</v>
      </c>
      <c r="E107" s="13">
        <f t="shared" si="27"/>
        <v>25.4377</v>
      </c>
      <c r="F107" s="13">
        <v>0.50875300000000001</v>
      </c>
      <c r="G107" s="3">
        <f t="shared" si="28"/>
        <v>1082.8066114874275</v>
      </c>
      <c r="H107" s="3">
        <f t="shared" si="28"/>
        <v>1082.518753787185</v>
      </c>
      <c r="I107" s="3">
        <f t="shared" si="29"/>
        <v>31.448411749814539</v>
      </c>
      <c r="J107" s="16">
        <v>598095</v>
      </c>
      <c r="K107" s="17">
        <v>597936</v>
      </c>
      <c r="L107" s="18">
        <v>254377</v>
      </c>
      <c r="M107" s="11"/>
      <c r="N107" s="15">
        <f t="shared" si="30"/>
        <v>0.55235625055743809</v>
      </c>
      <c r="O107" s="15">
        <f t="shared" si="31"/>
        <v>0.80887073733222836</v>
      </c>
    </row>
    <row r="108" spans="1:15" x14ac:dyDescent="0.2">
      <c r="A108" s="12" t="s">
        <v>15</v>
      </c>
      <c r="B108" s="10">
        <v>0.434</v>
      </c>
      <c r="C108" s="13">
        <f>J108</f>
        <v>652.55999999999995</v>
      </c>
      <c r="D108" s="13">
        <f t="shared" si="26"/>
        <v>650.971</v>
      </c>
      <c r="E108" s="13">
        <f t="shared" si="27"/>
        <v>27.486799999999999</v>
      </c>
      <c r="F108" s="13">
        <v>0.549736</v>
      </c>
      <c r="G108" s="3">
        <f t="shared" si="28"/>
        <v>1378.7665747171075</v>
      </c>
      <c r="H108" s="3">
        <f t="shared" si="28"/>
        <v>1375.4092434568013</v>
      </c>
      <c r="I108" s="3">
        <f t="shared" si="29"/>
        <v>36.002450996303033</v>
      </c>
      <c r="J108" s="21">
        <v>652.55999999999995</v>
      </c>
      <c r="K108" s="17">
        <v>650971</v>
      </c>
      <c r="L108" s="18">
        <v>274868</v>
      </c>
      <c r="M108" s="11"/>
      <c r="N108" s="15">
        <f t="shared" si="30"/>
        <v>0.47329258771296434</v>
      </c>
      <c r="O108" s="15">
        <f t="shared" si="31"/>
        <v>0.76347024270160169</v>
      </c>
    </row>
    <row r="109" spans="1:15" x14ac:dyDescent="0.2">
      <c r="A109" s="12" t="s">
        <v>15</v>
      </c>
      <c r="B109" s="10">
        <v>0.435</v>
      </c>
      <c r="C109" s="13">
        <f t="shared" si="26"/>
        <v>705.54200000000003</v>
      </c>
      <c r="D109" s="13">
        <f t="shared" si="26"/>
        <v>702.97900000000004</v>
      </c>
      <c r="E109" s="13">
        <f>L109/1000</f>
        <v>29.675000000000001</v>
      </c>
      <c r="F109" s="13">
        <v>0.59350000000000003</v>
      </c>
      <c r="G109" s="3">
        <f t="shared" si="28"/>
        <v>1800.4646883988657</v>
      </c>
      <c r="H109" s="3">
        <f t="shared" si="28"/>
        <v>1793.9241975473412</v>
      </c>
      <c r="I109" s="3">
        <f t="shared" si="29"/>
        <v>41.858419772505222</v>
      </c>
      <c r="J109" s="16">
        <v>705542</v>
      </c>
      <c r="K109" s="17">
        <v>702979</v>
      </c>
      <c r="L109" s="18">
        <v>29675</v>
      </c>
      <c r="M109" s="11"/>
      <c r="N109" s="15">
        <f t="shared" si="30"/>
        <v>0.39186661340602635</v>
      </c>
      <c r="O109" s="15">
        <f t="shared" si="31"/>
        <v>0.70893741716193681</v>
      </c>
    </row>
    <row r="110" spans="1:15" x14ac:dyDescent="0.2">
      <c r="A110" s="12" t="s">
        <v>15</v>
      </c>
      <c r="B110" s="10">
        <v>0.436</v>
      </c>
      <c r="C110" s="13">
        <f t="shared" si="26"/>
        <v>761.63199999999995</v>
      </c>
      <c r="D110" s="13">
        <f>K110</f>
        <v>763.62</v>
      </c>
      <c r="E110" s="13">
        <f t="shared" si="27"/>
        <v>31.726099999999999</v>
      </c>
      <c r="F110" s="13">
        <v>0.63452200000000003</v>
      </c>
      <c r="G110" s="3">
        <f t="shared" si="28"/>
        <v>2378.070179892808</v>
      </c>
      <c r="H110" s="3">
        <f t="shared" si="28"/>
        <v>2384.2773816879362</v>
      </c>
      <c r="I110" s="3">
        <f t="shared" si="29"/>
        <v>48.647661861766515</v>
      </c>
      <c r="J110" s="16">
        <v>761632</v>
      </c>
      <c r="K110" s="19">
        <v>763.62</v>
      </c>
      <c r="L110" s="18">
        <v>317261</v>
      </c>
      <c r="M110" s="10"/>
      <c r="N110" s="15">
        <f t="shared" si="30"/>
        <v>0.32027313846319316</v>
      </c>
      <c r="O110" s="15">
        <f t="shared" si="31"/>
        <v>0.6521608395106524</v>
      </c>
    </row>
    <row r="111" spans="1:15" x14ac:dyDescent="0.2">
      <c r="A111" s="12" t="s">
        <v>15</v>
      </c>
      <c r="B111" s="10">
        <v>0.437</v>
      </c>
      <c r="C111" s="13">
        <f t="shared" si="26"/>
        <v>813.971</v>
      </c>
      <c r="D111" s="13">
        <f t="shared" si="26"/>
        <v>816.721</v>
      </c>
      <c r="E111" s="13">
        <f t="shared" si="27"/>
        <v>34.285699999999999</v>
      </c>
      <c r="F111" s="13">
        <v>0.68571400000000005</v>
      </c>
      <c r="G111" s="3">
        <f t="shared" si="28"/>
        <v>3399.1451270726093</v>
      </c>
      <c r="H111" s="3">
        <f t="shared" si="28"/>
        <v>3410.6291346102853</v>
      </c>
      <c r="I111" s="3">
        <f t="shared" si="29"/>
        <v>59.749020280271921</v>
      </c>
      <c r="J111" s="16">
        <v>813971</v>
      </c>
      <c r="K111" s="17">
        <v>816721</v>
      </c>
      <c r="L111" s="18">
        <v>342857</v>
      </c>
      <c r="M111" s="11"/>
      <c r="N111" s="15">
        <f t="shared" si="30"/>
        <v>0.23946344435755323</v>
      </c>
      <c r="O111" s="15">
        <f t="shared" si="31"/>
        <v>0.57382865592058141</v>
      </c>
    </row>
    <row r="112" spans="1:15" x14ac:dyDescent="0.2">
      <c r="A112" s="12" t="s">
        <v>15</v>
      </c>
      <c r="B112" s="10">
        <v>0.438</v>
      </c>
      <c r="C112" s="13">
        <f t="shared" si="26"/>
        <v>880.04899999999998</v>
      </c>
      <c r="D112" s="13">
        <f t="shared" si="26"/>
        <v>881.39700000000005</v>
      </c>
      <c r="E112" s="13">
        <f t="shared" si="27"/>
        <v>37.308300000000003</v>
      </c>
      <c r="F112" s="13">
        <v>0.746166</v>
      </c>
      <c r="G112" s="3">
        <f t="shared" si="28"/>
        <v>5552.2655357053909</v>
      </c>
      <c r="H112" s="3">
        <f t="shared" si="28"/>
        <v>5560.7701234523583</v>
      </c>
      <c r="I112" s="3">
        <f t="shared" si="29"/>
        <v>79.173397716803208</v>
      </c>
      <c r="J112" s="16">
        <v>880049</v>
      </c>
      <c r="K112" s="17">
        <v>881397</v>
      </c>
      <c r="L112" s="18">
        <v>373083</v>
      </c>
      <c r="M112" s="11"/>
      <c r="N112" s="15">
        <f t="shared" si="30"/>
        <v>0.15850268585689925</v>
      </c>
      <c r="O112" s="15">
        <f t="shared" si="31"/>
        <v>0.4712226717040584</v>
      </c>
    </row>
    <row r="113" spans="1:15" x14ac:dyDescent="0.2">
      <c r="A113" s="12" t="s">
        <v>15</v>
      </c>
      <c r="B113" s="10">
        <v>0.439</v>
      </c>
      <c r="C113" s="13">
        <f t="shared" si="26"/>
        <v>930.13599999999997</v>
      </c>
      <c r="D113" s="13">
        <f t="shared" si="26"/>
        <v>935.45899999999995</v>
      </c>
      <c r="E113" s="13">
        <f t="shared" si="27"/>
        <v>40.128300000000003</v>
      </c>
      <c r="F113" s="13">
        <v>0.802566</v>
      </c>
      <c r="G113" s="3">
        <f t="shared" si="28"/>
        <v>9446.7643937395442</v>
      </c>
      <c r="H113" s="3">
        <f t="shared" si="28"/>
        <v>9500.8265167708814</v>
      </c>
      <c r="I113" s="3">
        <f t="shared" si="29"/>
        <v>109.497432813719</v>
      </c>
      <c r="J113" s="16">
        <v>930136</v>
      </c>
      <c r="K113" s="17">
        <v>935459</v>
      </c>
      <c r="L113" s="18">
        <v>401283</v>
      </c>
      <c r="M113" s="11"/>
      <c r="N113" s="15">
        <f t="shared" si="30"/>
        <v>9.846080215744657E-2</v>
      </c>
      <c r="O113" s="15">
        <f t="shared" si="31"/>
        <v>0.3664770850679917</v>
      </c>
    </row>
    <row r="114" spans="1:15" x14ac:dyDescent="0.2">
      <c r="A114" s="12" t="s">
        <v>16</v>
      </c>
      <c r="B114" s="10">
        <v>0.42399999999999999</v>
      </c>
      <c r="C114" s="13">
        <f t="shared" si="26"/>
        <v>282.78800000000001</v>
      </c>
      <c r="D114" s="13">
        <f t="shared" si="26"/>
        <v>284.637</v>
      </c>
      <c r="E114" s="13">
        <f t="shared" si="27"/>
        <v>14.6136</v>
      </c>
      <c r="F114" s="13">
        <v>0.24356</v>
      </c>
      <c r="G114" s="3">
        <f t="shared" si="28"/>
        <v>294.98108207781593</v>
      </c>
      <c r="H114" s="3">
        <f t="shared" si="28"/>
        <v>296.90980614235144</v>
      </c>
      <c r="I114" s="3">
        <f t="shared" si="29"/>
        <v>14.869404955450792</v>
      </c>
      <c r="J114" s="16">
        <v>282788</v>
      </c>
      <c r="K114" s="17">
        <v>284637</v>
      </c>
      <c r="L114" s="18">
        <v>146136</v>
      </c>
      <c r="M114" s="11"/>
      <c r="N114" s="15">
        <f t="shared" si="30"/>
        <v>0.95866486761819059</v>
      </c>
      <c r="O114" s="15">
        <f t="shared" si="31"/>
        <v>0.98279655734596028</v>
      </c>
    </row>
    <row r="115" spans="1:15" x14ac:dyDescent="0.2">
      <c r="A115" s="12" t="s">
        <v>16</v>
      </c>
      <c r="B115" s="10">
        <v>0.42499999999999999</v>
      </c>
      <c r="C115" s="13">
        <f t="shared" si="26"/>
        <v>311.80799999999999</v>
      </c>
      <c r="D115" s="13">
        <f t="shared" si="26"/>
        <v>312.91500000000002</v>
      </c>
      <c r="E115" s="13">
        <f t="shared" si="27"/>
        <v>15.5633</v>
      </c>
      <c r="F115" s="13">
        <v>0.25938800000000001</v>
      </c>
      <c r="G115" s="3">
        <f t="shared" si="28"/>
        <v>329.57760041076244</v>
      </c>
      <c r="H115" s="3">
        <f t="shared" si="28"/>
        <v>330.74768714251633</v>
      </c>
      <c r="I115" s="3">
        <f t="shared" si="29"/>
        <v>15.917050629896295</v>
      </c>
      <c r="J115" s="16">
        <v>311808</v>
      </c>
      <c r="K115" s="17">
        <v>312915</v>
      </c>
      <c r="L115" s="18">
        <v>155633</v>
      </c>
      <c r="M115" s="11"/>
      <c r="N115" s="15">
        <f t="shared" si="30"/>
        <v>0.94608371324806162</v>
      </c>
      <c r="O115" s="15">
        <f t="shared" si="31"/>
        <v>0.97777536566781653</v>
      </c>
    </row>
    <row r="116" spans="1:15" x14ac:dyDescent="0.2">
      <c r="A116" s="12" t="s">
        <v>16</v>
      </c>
      <c r="B116" s="10">
        <v>0.42599999999999999</v>
      </c>
      <c r="C116" s="13">
        <f t="shared" si="26"/>
        <v>342.33300000000003</v>
      </c>
      <c r="D116" s="13">
        <f t="shared" si="26"/>
        <v>344.363</v>
      </c>
      <c r="E116" s="13">
        <f t="shared" si="27"/>
        <v>16.470099999999999</v>
      </c>
      <c r="F116" s="13">
        <v>0.27450200000000002</v>
      </c>
      <c r="G116" s="3">
        <f t="shared" si="28"/>
        <v>367.19595313255536</v>
      </c>
      <c r="H116" s="3">
        <f t="shared" si="28"/>
        <v>369.37338792516687</v>
      </c>
      <c r="I116" s="3">
        <f t="shared" si="29"/>
        <v>16.938573665805887</v>
      </c>
      <c r="J116" s="16">
        <v>342333</v>
      </c>
      <c r="K116" s="17">
        <v>344363</v>
      </c>
      <c r="L116" s="18">
        <v>164701</v>
      </c>
      <c r="M116" s="11"/>
      <c r="N116" s="15">
        <f t="shared" si="30"/>
        <v>0.93228968641824883</v>
      </c>
      <c r="O116" s="15">
        <f t="shared" si="31"/>
        <v>0.9723427913678705</v>
      </c>
    </row>
    <row r="117" spans="1:15" x14ac:dyDescent="0.2">
      <c r="A117" s="12" t="s">
        <v>16</v>
      </c>
      <c r="B117" s="10">
        <v>0.42699999999999999</v>
      </c>
      <c r="C117" s="13">
        <f t="shared" si="26"/>
        <v>383.03699999999998</v>
      </c>
      <c r="D117" s="13">
        <f t="shared" si="26"/>
        <v>383.49299999999999</v>
      </c>
      <c r="E117" s="13">
        <f t="shared" si="27"/>
        <v>17.750399999999999</v>
      </c>
      <c r="F117" s="13">
        <v>0.29583999999999999</v>
      </c>
      <c r="G117" s="3">
        <f t="shared" si="28"/>
        <v>420.97304273459667</v>
      </c>
      <c r="H117" s="3">
        <f t="shared" si="28"/>
        <v>421.4742050439479</v>
      </c>
      <c r="I117" s="3">
        <f t="shared" si="29"/>
        <v>18.420331975618573</v>
      </c>
      <c r="J117" s="16">
        <v>383037</v>
      </c>
      <c r="K117" s="17">
        <v>383493</v>
      </c>
      <c r="L117" s="18">
        <v>177504</v>
      </c>
      <c r="M117" s="11"/>
      <c r="N117" s="15">
        <f t="shared" si="30"/>
        <v>0.90988486462656104</v>
      </c>
      <c r="O117" s="15">
        <f t="shared" si="31"/>
        <v>0.96363084137108346</v>
      </c>
    </row>
    <row r="118" spans="1:15" x14ac:dyDescent="0.2">
      <c r="A118" s="12" t="s">
        <v>16</v>
      </c>
      <c r="B118" s="10">
        <v>0.42799999999999999</v>
      </c>
      <c r="C118" s="13">
        <f t="shared" si="26"/>
        <v>424.15300000000002</v>
      </c>
      <c r="D118" s="13">
        <f t="shared" si="26"/>
        <v>424.77300000000002</v>
      </c>
      <c r="E118" s="13">
        <f t="shared" si="27"/>
        <v>18.7941</v>
      </c>
      <c r="F118" s="13">
        <v>0.31323499999999999</v>
      </c>
      <c r="G118" s="3">
        <f t="shared" si="28"/>
        <v>477.02995007887773</v>
      </c>
      <c r="H118" s="3">
        <f t="shared" si="28"/>
        <v>477.72724225657987</v>
      </c>
      <c r="I118" s="3">
        <f t="shared" si="29"/>
        <v>19.666504956268625</v>
      </c>
      <c r="J118" s="16">
        <v>424153</v>
      </c>
      <c r="K118" s="17">
        <v>424773</v>
      </c>
      <c r="L118" s="18">
        <v>187941</v>
      </c>
      <c r="M118" s="11"/>
      <c r="N118" s="15">
        <f t="shared" si="30"/>
        <v>0.88915381503795643</v>
      </c>
      <c r="O118" s="15">
        <f t="shared" si="31"/>
        <v>0.95564006120006861</v>
      </c>
    </row>
    <row r="119" spans="1:15" x14ac:dyDescent="0.2">
      <c r="A119" s="12" t="s">
        <v>16</v>
      </c>
      <c r="B119" s="10">
        <v>0.42899999999999999</v>
      </c>
      <c r="C119" s="13">
        <f t="shared" si="26"/>
        <v>474.75799999999998</v>
      </c>
      <c r="D119" s="13">
        <f t="shared" si="26"/>
        <v>472.08300000000003</v>
      </c>
      <c r="E119" s="13">
        <f t="shared" si="27"/>
        <v>20.2498</v>
      </c>
      <c r="F119" s="13">
        <v>0.33749699999999999</v>
      </c>
      <c r="G119" s="3">
        <f t="shared" si="28"/>
        <v>554.14152999527118</v>
      </c>
      <c r="H119" s="3">
        <f t="shared" si="28"/>
        <v>551.01924750032151</v>
      </c>
      <c r="I119" s="3">
        <f t="shared" si="29"/>
        <v>21.469830380352402</v>
      </c>
      <c r="J119" s="16">
        <v>474758</v>
      </c>
      <c r="K119" s="17">
        <v>472083</v>
      </c>
      <c r="L119" s="18">
        <v>202498</v>
      </c>
      <c r="M119" s="11"/>
      <c r="N119" s="15">
        <f t="shared" si="30"/>
        <v>0.85674502685992759</v>
      </c>
      <c r="O119" s="15">
        <f t="shared" si="31"/>
        <v>0.94317466143240314</v>
      </c>
    </row>
    <row r="120" spans="1:15" x14ac:dyDescent="0.2">
      <c r="A120" s="12" t="s">
        <v>16</v>
      </c>
      <c r="B120" s="10">
        <v>0.43</v>
      </c>
      <c r="C120" s="13">
        <f t="shared" si="26"/>
        <v>522.42100000000005</v>
      </c>
      <c r="D120" s="13">
        <f t="shared" si="26"/>
        <v>524.851</v>
      </c>
      <c r="E120" s="13">
        <f t="shared" si="27"/>
        <v>21.716699999999999</v>
      </c>
      <c r="F120" s="13">
        <v>0.36194500000000002</v>
      </c>
      <c r="G120" s="3">
        <f t="shared" si="28"/>
        <v>636.84905241717672</v>
      </c>
      <c r="H120" s="3">
        <f t="shared" si="28"/>
        <v>639.81130546093584</v>
      </c>
      <c r="I120" s="3">
        <f t="shared" si="29"/>
        <v>23.375066168897842</v>
      </c>
      <c r="J120" s="16">
        <v>522421</v>
      </c>
      <c r="K120" s="17">
        <v>524851</v>
      </c>
      <c r="L120" s="18">
        <v>217167</v>
      </c>
      <c r="M120" s="11"/>
      <c r="N120" s="15">
        <f t="shared" si="30"/>
        <v>0.8203215471816091</v>
      </c>
      <c r="O120" s="15">
        <f t="shared" si="31"/>
        <v>0.92905405456757961</v>
      </c>
    </row>
    <row r="121" spans="1:15" x14ac:dyDescent="0.2">
      <c r="A121" s="12" t="s">
        <v>16</v>
      </c>
      <c r="B121" s="10">
        <v>0.43099999999999999</v>
      </c>
      <c r="C121" s="13">
        <f t="shared" si="26"/>
        <v>587.68299999999999</v>
      </c>
      <c r="D121" s="13">
        <f t="shared" si="26"/>
        <v>587.05700000000002</v>
      </c>
      <c r="E121" s="13">
        <f t="shared" si="27"/>
        <v>23.465299999999999</v>
      </c>
      <c r="F121" s="13">
        <v>0.39108900000000002</v>
      </c>
      <c r="G121" s="3">
        <f t="shared" si="28"/>
        <v>760.62491708953382</v>
      </c>
      <c r="H121" s="3">
        <f t="shared" si="28"/>
        <v>759.81469933932146</v>
      </c>
      <c r="I121" s="3">
        <f t="shared" si="29"/>
        <v>25.782175214593096</v>
      </c>
      <c r="J121" s="16">
        <v>587683</v>
      </c>
      <c r="K121" s="17">
        <v>587057</v>
      </c>
      <c r="L121" s="18">
        <v>234653</v>
      </c>
      <c r="M121" s="11"/>
      <c r="N121" s="15">
        <f t="shared" si="30"/>
        <v>0.77263180155696021</v>
      </c>
      <c r="O121" s="15">
        <f t="shared" si="31"/>
        <v>0.9101365499493731</v>
      </c>
    </row>
    <row r="122" spans="1:15" x14ac:dyDescent="0.2">
      <c r="A122" s="12" t="s">
        <v>16</v>
      </c>
      <c r="B122" s="10">
        <v>0.432</v>
      </c>
      <c r="C122" s="13">
        <f t="shared" si="26"/>
        <v>646.51499999999999</v>
      </c>
      <c r="D122" s="13">
        <f>K122</f>
        <v>647.20000000000005</v>
      </c>
      <c r="E122" s="13">
        <f t="shared" si="27"/>
        <v>25.198799999999999</v>
      </c>
      <c r="F122" s="13">
        <v>0.41998000000000002</v>
      </c>
      <c r="G122" s="3">
        <f t="shared" si="28"/>
        <v>895.88614220940372</v>
      </c>
      <c r="H122" s="3">
        <f t="shared" si="28"/>
        <v>896.83535762963913</v>
      </c>
      <c r="I122" s="3">
        <f t="shared" si="29"/>
        <v>28.342896462248863</v>
      </c>
      <c r="J122" s="16">
        <v>646515</v>
      </c>
      <c r="K122" s="19">
        <v>647.20000000000005</v>
      </c>
      <c r="L122" s="18">
        <v>251988</v>
      </c>
      <c r="M122" s="10"/>
      <c r="N122" s="15">
        <f t="shared" si="30"/>
        <v>0.72164862200634872</v>
      </c>
      <c r="O122" s="15">
        <f t="shared" si="31"/>
        <v>0.88906933113076059</v>
      </c>
    </row>
    <row r="123" spans="1:15" x14ac:dyDescent="0.2">
      <c r="A123" s="12" t="s">
        <v>16</v>
      </c>
      <c r="B123" s="10">
        <v>0.433</v>
      </c>
      <c r="C123" s="13">
        <f t="shared" si="26"/>
        <v>726.66300000000001</v>
      </c>
      <c r="D123" s="13">
        <f t="shared" si="26"/>
        <v>725.07299999999998</v>
      </c>
      <c r="E123" s="13">
        <f t="shared" si="27"/>
        <v>27.538900000000002</v>
      </c>
      <c r="F123" s="13">
        <v>0.45898099999999997</v>
      </c>
      <c r="G123" s="3">
        <f t="shared" si="28"/>
        <v>1120.1466772580582</v>
      </c>
      <c r="H123" s="3">
        <f t="shared" si="28"/>
        <v>1117.6957017483096</v>
      </c>
      <c r="I123" s="3">
        <f t="shared" si="29"/>
        <v>32.141596013385509</v>
      </c>
      <c r="J123" s="16">
        <v>726663</v>
      </c>
      <c r="K123" s="17">
        <v>725073</v>
      </c>
      <c r="L123" s="18">
        <v>275389</v>
      </c>
      <c r="M123" s="11"/>
      <c r="N123" s="15">
        <f t="shared" si="30"/>
        <v>0.64872129226750563</v>
      </c>
      <c r="O123" s="15">
        <f t="shared" si="31"/>
        <v>0.85679939442121378</v>
      </c>
    </row>
    <row r="124" spans="1:15" x14ac:dyDescent="0.2">
      <c r="A124" s="12" t="s">
        <v>16</v>
      </c>
      <c r="B124" s="10">
        <v>0.434</v>
      </c>
      <c r="C124" s="13">
        <f t="shared" si="26"/>
        <v>794.58399999999995</v>
      </c>
      <c r="D124" s="13">
        <f t="shared" si="26"/>
        <v>793.39700000000005</v>
      </c>
      <c r="E124" s="13">
        <f t="shared" si="27"/>
        <v>29.491399999999999</v>
      </c>
      <c r="F124" s="13">
        <v>0.49152400000000002</v>
      </c>
      <c r="G124" s="3">
        <f t="shared" si="28"/>
        <v>1356.2516745741025</v>
      </c>
      <c r="H124" s="3">
        <f t="shared" si="28"/>
        <v>1354.2256197608679</v>
      </c>
      <c r="I124" s="3">
        <f t="shared" si="29"/>
        <v>35.689090329072414</v>
      </c>
      <c r="J124" s="16">
        <v>794584</v>
      </c>
      <c r="K124" s="17">
        <v>793397</v>
      </c>
      <c r="L124" s="18">
        <v>294914</v>
      </c>
      <c r="M124" s="11"/>
      <c r="N124" s="15">
        <f t="shared" si="30"/>
        <v>0.58586766372068777</v>
      </c>
      <c r="O124" s="15">
        <f t="shared" si="31"/>
        <v>0.826342160253276</v>
      </c>
    </row>
    <row r="125" spans="1:15" x14ac:dyDescent="0.2">
      <c r="A125" s="12" t="s">
        <v>16</v>
      </c>
      <c r="B125" s="10">
        <v>0.435</v>
      </c>
      <c r="C125" s="13">
        <f t="shared" si="26"/>
        <v>882.33500000000004</v>
      </c>
      <c r="D125" s="13">
        <f t="shared" si="26"/>
        <v>881.64200000000005</v>
      </c>
      <c r="E125" s="13">
        <f t="shared" si="27"/>
        <v>32.354199999999999</v>
      </c>
      <c r="F125" s="13">
        <v>0.53923699999999997</v>
      </c>
      <c r="G125" s="3">
        <f t="shared" si="28"/>
        <v>1788.3681503756341</v>
      </c>
      <c r="H125" s="3">
        <f t="shared" si="28"/>
        <v>1786.9635374698667</v>
      </c>
      <c r="I125" s="3">
        <f t="shared" si="29"/>
        <v>41.713937323261163</v>
      </c>
      <c r="J125" s="16">
        <v>882335</v>
      </c>
      <c r="K125" s="17">
        <v>881642</v>
      </c>
      <c r="L125" s="18">
        <v>323542</v>
      </c>
      <c r="M125" s="11"/>
      <c r="N125" s="15">
        <f t="shared" si="30"/>
        <v>0.49337436467691054</v>
      </c>
      <c r="O125" s="15">
        <f t="shared" si="31"/>
        <v>0.77562086142269182</v>
      </c>
    </row>
    <row r="126" spans="1:15" x14ac:dyDescent="0.2">
      <c r="A126" s="12" t="s">
        <v>16</v>
      </c>
      <c r="B126" s="10">
        <v>0.436</v>
      </c>
      <c r="C126" s="13">
        <f t="shared" si="26"/>
        <v>973.58100000000002</v>
      </c>
      <c r="D126" s="13">
        <f t="shared" si="26"/>
        <v>978.27599999999995</v>
      </c>
      <c r="E126" s="13">
        <f t="shared" si="27"/>
        <v>35.664700000000003</v>
      </c>
      <c r="F126" s="13">
        <v>0.59441200000000005</v>
      </c>
      <c r="G126" s="3">
        <f t="shared" si="28"/>
        <v>2494.9610435344753</v>
      </c>
      <c r="H126" s="3">
        <f t="shared" si="28"/>
        <v>2506.9927513219054</v>
      </c>
      <c r="I126" s="3">
        <f t="shared" si="29"/>
        <v>50.392774156225244</v>
      </c>
      <c r="J126" s="16">
        <v>973581</v>
      </c>
      <c r="K126" s="17">
        <v>978276</v>
      </c>
      <c r="L126" s="18">
        <v>356647</v>
      </c>
      <c r="M126" s="11"/>
      <c r="N126" s="15">
        <f t="shared" si="30"/>
        <v>0.3902189184568513</v>
      </c>
      <c r="O126" s="15">
        <f t="shared" si="31"/>
        <v>0.707734404330153</v>
      </c>
    </row>
    <row r="127" spans="1:15" x14ac:dyDescent="0.2">
      <c r="A127" s="12" t="s">
        <v>16</v>
      </c>
      <c r="B127" s="10">
        <v>0.437</v>
      </c>
      <c r="C127" s="13">
        <f>J127</f>
        <v>1069.6199999999999</v>
      </c>
      <c r="D127" s="13">
        <f>K127</f>
        <v>1068.53</v>
      </c>
      <c r="E127" s="13">
        <f t="shared" si="27"/>
        <v>38.942799999999998</v>
      </c>
      <c r="F127" s="13">
        <v>0.64904700000000004</v>
      </c>
      <c r="G127" s="3">
        <f t="shared" si="28"/>
        <v>3609.9009886254544</v>
      </c>
      <c r="H127" s="3">
        <f t="shared" si="28"/>
        <v>3606.2223064041032</v>
      </c>
      <c r="I127" s="3">
        <f t="shared" si="29"/>
        <v>61.73895094299548</v>
      </c>
      <c r="J127" s="21">
        <v>1069.6199999999999</v>
      </c>
      <c r="K127" s="19">
        <v>1068.53</v>
      </c>
      <c r="L127" s="18">
        <v>389428</v>
      </c>
      <c r="M127" s="10"/>
      <c r="N127" s="15">
        <f t="shared" si="30"/>
        <v>0.29630175546927678</v>
      </c>
      <c r="O127" s="15">
        <f t="shared" si="31"/>
        <v>0.63076549577197194</v>
      </c>
    </row>
    <row r="128" spans="1:15" x14ac:dyDescent="0.2">
      <c r="A128" s="12" t="s">
        <v>16</v>
      </c>
      <c r="B128" s="10">
        <v>0.438</v>
      </c>
      <c r="C128" s="13">
        <f>J128</f>
        <v>1166.1600000000001</v>
      </c>
      <c r="D128" s="13">
        <f t="shared" ref="D128:D129" si="32">K128</f>
        <v>1164.8</v>
      </c>
      <c r="E128" s="13">
        <f t="shared" si="27"/>
        <v>42.854199999999999</v>
      </c>
      <c r="F128" s="13">
        <v>0.71423599999999998</v>
      </c>
      <c r="G128" s="3">
        <f t="shared" si="28"/>
        <v>5854.306202219268</v>
      </c>
      <c r="H128" s="3">
        <f t="shared" si="28"/>
        <v>5847.4787887982802</v>
      </c>
      <c r="I128" s="3">
        <f t="shared" si="29"/>
        <v>81.358871990992768</v>
      </c>
      <c r="J128" s="21">
        <v>1166.1600000000001</v>
      </c>
      <c r="K128" s="19">
        <v>1164.8</v>
      </c>
      <c r="L128" s="18">
        <v>428542</v>
      </c>
      <c r="M128" s="10"/>
      <c r="N128" s="15">
        <f t="shared" si="30"/>
        <v>0.19919696027480227</v>
      </c>
      <c r="O128" s="15">
        <f t="shared" si="31"/>
        <v>0.526730508318065</v>
      </c>
    </row>
    <row r="129" spans="1:15" x14ac:dyDescent="0.2">
      <c r="A129" s="12" t="s">
        <v>16</v>
      </c>
      <c r="B129" s="10">
        <v>0.439</v>
      </c>
      <c r="C129" s="13">
        <f>J129</f>
        <v>1259.52</v>
      </c>
      <c r="D129" s="13">
        <f t="shared" si="32"/>
        <v>1258.97</v>
      </c>
      <c r="E129" s="13">
        <f t="shared" si="27"/>
        <v>46.859699999999997</v>
      </c>
      <c r="F129" s="13">
        <v>0.78099499999999999</v>
      </c>
      <c r="G129" s="3">
        <f t="shared" si="28"/>
        <v>10530.127326106793</v>
      </c>
      <c r="H129" s="3">
        <f t="shared" si="28"/>
        <v>10525.52909024761</v>
      </c>
      <c r="I129" s="3">
        <f t="shared" si="29"/>
        <v>114.9918378351893</v>
      </c>
      <c r="J129" s="21">
        <v>1259.52</v>
      </c>
      <c r="K129" s="19">
        <v>1258.97</v>
      </c>
      <c r="L129" s="18">
        <v>468597</v>
      </c>
      <c r="M129" s="10"/>
      <c r="N129" s="15">
        <f t="shared" si="30"/>
        <v>0.11961108930538172</v>
      </c>
      <c r="O129" s="15">
        <f t="shared" si="31"/>
        <v>0.40750457495219017</v>
      </c>
    </row>
    <row r="130" spans="1:15" x14ac:dyDescent="0.2">
      <c r="A130" s="12" t="s">
        <v>17</v>
      </c>
      <c r="B130" s="10">
        <v>0.42399999999999999</v>
      </c>
      <c r="C130" s="13">
        <f>J130/1000</f>
        <v>290.51400000000001</v>
      </c>
      <c r="D130" s="13">
        <f t="shared" si="26"/>
        <v>290.54599999999999</v>
      </c>
      <c r="E130" s="13">
        <f t="shared" si="27"/>
        <v>14.815300000000001</v>
      </c>
      <c r="F130" s="13">
        <v>0.211647</v>
      </c>
      <c r="G130" s="3">
        <f t="shared" si="28"/>
        <v>296.95375987223338</v>
      </c>
      <c r="H130" s="3">
        <f t="shared" si="28"/>
        <v>296.98646920918753</v>
      </c>
      <c r="I130" s="3">
        <f t="shared" si="29"/>
        <v>14.952696677812108</v>
      </c>
      <c r="J130" s="16">
        <v>290514</v>
      </c>
      <c r="K130" s="17">
        <v>290546</v>
      </c>
      <c r="L130" s="18">
        <v>148153</v>
      </c>
      <c r="M130" s="11"/>
      <c r="N130" s="15">
        <f t="shared" si="30"/>
        <v>0.9783139305088977</v>
      </c>
      <c r="O130" s="15">
        <f t="shared" si="31"/>
        <v>0.99081124423422651</v>
      </c>
    </row>
    <row r="131" spans="1:15" x14ac:dyDescent="0.2">
      <c r="A131" s="12" t="s">
        <v>17</v>
      </c>
      <c r="B131" s="10">
        <v>0.42499999999999999</v>
      </c>
      <c r="C131" s="13">
        <f t="shared" ref="C131:D186" si="33">J131/1000</f>
        <v>324.01799999999997</v>
      </c>
      <c r="D131" s="13">
        <f t="shared" si="33"/>
        <v>322.15499999999997</v>
      </c>
      <c r="E131" s="13">
        <f t="shared" ref="E131:E193" si="34">L131/10000</f>
        <v>15.784700000000001</v>
      </c>
      <c r="F131" s="13">
        <v>0.225495</v>
      </c>
      <c r="G131" s="3">
        <f t="shared" ref="G131:H193" si="35">C131/$N131</f>
        <v>333.79467150399779</v>
      </c>
      <c r="H131" s="3">
        <f t="shared" si="35"/>
        <v>331.87545876577968</v>
      </c>
      <c r="I131" s="3">
        <f t="shared" ref="I131:I193" si="36">E131/$O131</f>
        <v>15.981579858781464</v>
      </c>
      <c r="J131" s="16">
        <v>324018</v>
      </c>
      <c r="K131" s="17">
        <v>322155</v>
      </c>
      <c r="L131" s="18">
        <v>157847</v>
      </c>
      <c r="M131" s="11"/>
      <c r="N131" s="15">
        <f t="shared" ref="N131:N193" si="37">1-2.3661*EXP(-1/F131)-9.011*EXP(-2/F131)+22.044*EXP(-3/F131)</f>
        <v>0.97071052254984624</v>
      </c>
      <c r="O131" s="15">
        <f t="shared" ref="O131:O193" si="38">1-1.0276*EXP(-1/F131)-0.8116*EXP(-2/F131)-11.3765*EXP(-3/F131)</f>
        <v>0.98768082626866938</v>
      </c>
    </row>
    <row r="132" spans="1:15" x14ac:dyDescent="0.2">
      <c r="A132" s="12" t="s">
        <v>17</v>
      </c>
      <c r="B132" s="10">
        <v>0.42599999999999999</v>
      </c>
      <c r="C132" s="13">
        <f t="shared" si="33"/>
        <v>358.44099999999997</v>
      </c>
      <c r="D132" s="13">
        <f>K132</f>
        <v>355.98</v>
      </c>
      <c r="E132" s="13">
        <f t="shared" si="34"/>
        <v>16.8368</v>
      </c>
      <c r="F132" s="13">
        <v>0.24052599999999999</v>
      </c>
      <c r="G132" s="3">
        <f t="shared" si="35"/>
        <v>373.04218170373906</v>
      </c>
      <c r="H132" s="3">
        <f t="shared" si="35"/>
        <v>370.48093226750581</v>
      </c>
      <c r="I132" s="3">
        <f t="shared" si="36"/>
        <v>17.116132474963138</v>
      </c>
      <c r="J132" s="16">
        <v>358441</v>
      </c>
      <c r="K132" s="19">
        <v>355.98</v>
      </c>
      <c r="L132" s="18">
        <v>168368</v>
      </c>
      <c r="M132" s="10"/>
      <c r="N132" s="15">
        <f t="shared" si="37"/>
        <v>0.96085916708653885</v>
      </c>
      <c r="O132" s="15">
        <f t="shared" si="38"/>
        <v>0.98368016399897962</v>
      </c>
    </row>
    <row r="133" spans="1:15" x14ac:dyDescent="0.2">
      <c r="A133" s="12" t="s">
        <v>17</v>
      </c>
      <c r="B133" s="10">
        <v>0.42699999999999999</v>
      </c>
      <c r="C133" s="13">
        <f t="shared" si="33"/>
        <v>398.56900000000002</v>
      </c>
      <c r="D133" s="13">
        <f t="shared" si="33"/>
        <v>393.50599999999997</v>
      </c>
      <c r="E133" s="13">
        <f t="shared" si="34"/>
        <v>17.880199999999999</v>
      </c>
      <c r="F133" s="13">
        <v>0.25543100000000002</v>
      </c>
      <c r="G133" s="3">
        <f t="shared" si="35"/>
        <v>419.80799178471153</v>
      </c>
      <c r="H133" s="3">
        <f t="shared" si="35"/>
        <v>414.47519404478186</v>
      </c>
      <c r="I133" s="3">
        <f t="shared" si="36"/>
        <v>18.261963791306311</v>
      </c>
      <c r="J133" s="16">
        <v>398569</v>
      </c>
      <c r="K133" s="17">
        <v>393506</v>
      </c>
      <c r="L133" s="18">
        <v>178802</v>
      </c>
      <c r="M133" s="11"/>
      <c r="N133" s="15">
        <f t="shared" si="37"/>
        <v>0.94940784310841941</v>
      </c>
      <c r="O133" s="15">
        <f t="shared" si="38"/>
        <v>0.97909514027795552</v>
      </c>
    </row>
    <row r="134" spans="1:15" x14ac:dyDescent="0.2">
      <c r="A134" s="12" t="s">
        <v>17</v>
      </c>
      <c r="B134" s="10">
        <v>0.42799999999999999</v>
      </c>
      <c r="C134" s="13">
        <f t="shared" si="33"/>
        <v>444.375</v>
      </c>
      <c r="D134" s="13">
        <f t="shared" si="33"/>
        <v>444.18799999999999</v>
      </c>
      <c r="E134" s="13">
        <f t="shared" si="34"/>
        <v>19.078199999999999</v>
      </c>
      <c r="F134" s="13">
        <v>0.27254499999999998</v>
      </c>
      <c r="G134" s="3">
        <f t="shared" si="35"/>
        <v>475.68784211142065</v>
      </c>
      <c r="H134" s="3">
        <f t="shared" si="35"/>
        <v>475.48766517420586</v>
      </c>
      <c r="I134" s="3">
        <f t="shared" si="36"/>
        <v>19.605973420580458</v>
      </c>
      <c r="J134" s="16">
        <v>444375</v>
      </c>
      <c r="K134" s="17">
        <v>444188</v>
      </c>
      <c r="L134" s="18">
        <v>190782</v>
      </c>
      <c r="M134" s="11"/>
      <c r="N134" s="15">
        <f t="shared" si="37"/>
        <v>0.93417354966981425</v>
      </c>
      <c r="O134" s="15">
        <f t="shared" si="38"/>
        <v>0.97308098867325532</v>
      </c>
    </row>
    <row r="135" spans="1:15" x14ac:dyDescent="0.2">
      <c r="A135" s="12" t="s">
        <v>17</v>
      </c>
      <c r="B135" s="10">
        <v>0.42899999999999999</v>
      </c>
      <c r="C135" s="13">
        <f t="shared" si="33"/>
        <v>498.99299999999999</v>
      </c>
      <c r="D135" s="13">
        <f t="shared" si="33"/>
        <v>502.01299999999998</v>
      </c>
      <c r="E135" s="13">
        <f t="shared" si="34"/>
        <v>20.645199999999999</v>
      </c>
      <c r="F135" s="13">
        <v>0.294931</v>
      </c>
      <c r="G135" s="3">
        <f t="shared" si="35"/>
        <v>547.79726307246756</v>
      </c>
      <c r="H135" s="3">
        <f t="shared" si="35"/>
        <v>551.11263570190101</v>
      </c>
      <c r="I135" s="3">
        <f t="shared" si="36"/>
        <v>21.415592234646475</v>
      </c>
      <c r="J135" s="16">
        <v>498993</v>
      </c>
      <c r="K135" s="17">
        <v>502013</v>
      </c>
      <c r="L135" s="18">
        <v>206452</v>
      </c>
      <c r="M135" s="11"/>
      <c r="N135" s="15">
        <f t="shared" si="37"/>
        <v>0.91090816555246035</v>
      </c>
      <c r="O135" s="15">
        <f t="shared" si="38"/>
        <v>0.96402657343278497</v>
      </c>
    </row>
    <row r="136" spans="1:15" x14ac:dyDescent="0.2">
      <c r="A136" s="12" t="s">
        <v>17</v>
      </c>
      <c r="B136" s="10">
        <v>0.43</v>
      </c>
      <c r="C136" s="13">
        <f t="shared" si="33"/>
        <v>570.71799999999996</v>
      </c>
      <c r="D136" s="13">
        <f t="shared" si="33"/>
        <v>566.42399999999998</v>
      </c>
      <c r="E136" s="13">
        <f t="shared" si="34"/>
        <v>22.3111</v>
      </c>
      <c r="F136" s="13">
        <v>0.31873099999999999</v>
      </c>
      <c r="G136" s="3">
        <f t="shared" si="35"/>
        <v>646.95542897063842</v>
      </c>
      <c r="H136" s="3">
        <f t="shared" si="35"/>
        <v>642.08782953974628</v>
      </c>
      <c r="I136" s="3">
        <f t="shared" si="36"/>
        <v>23.412645244913232</v>
      </c>
      <c r="J136" s="16">
        <v>570718</v>
      </c>
      <c r="K136" s="17">
        <v>566424</v>
      </c>
      <c r="L136" s="18">
        <v>223111</v>
      </c>
      <c r="M136" s="11"/>
      <c r="N136" s="15">
        <f t="shared" si="37"/>
        <v>0.88215968897279562</v>
      </c>
      <c r="O136" s="15">
        <f t="shared" si="38"/>
        <v>0.95295084201762459</v>
      </c>
    </row>
    <row r="137" spans="1:15" x14ac:dyDescent="0.2">
      <c r="A137" s="12" t="s">
        <v>17</v>
      </c>
      <c r="B137" s="10">
        <v>0.43099999999999999</v>
      </c>
      <c r="C137" s="13">
        <f t="shared" si="33"/>
        <v>644.03099999999995</v>
      </c>
      <c r="D137" s="13">
        <f t="shared" si="33"/>
        <v>646.20500000000004</v>
      </c>
      <c r="E137" s="13">
        <f t="shared" si="34"/>
        <v>24.333400000000001</v>
      </c>
      <c r="F137" s="13">
        <v>0.34761999999999998</v>
      </c>
      <c r="G137" s="3">
        <f t="shared" si="35"/>
        <v>764.79459052728487</v>
      </c>
      <c r="H137" s="3">
        <f t="shared" si="35"/>
        <v>767.37624178290207</v>
      </c>
      <c r="I137" s="3">
        <f t="shared" si="36"/>
        <v>25.955106152414924</v>
      </c>
      <c r="J137" s="16">
        <v>644031</v>
      </c>
      <c r="K137" s="17">
        <v>646205</v>
      </c>
      <c r="L137" s="18">
        <v>243334</v>
      </c>
      <c r="M137" s="11"/>
      <c r="N137" s="15">
        <f t="shared" si="37"/>
        <v>0.84209669887436711</v>
      </c>
      <c r="O137" s="15">
        <f t="shared" si="38"/>
        <v>0.93751880100617369</v>
      </c>
    </row>
    <row r="138" spans="1:15" x14ac:dyDescent="0.2">
      <c r="A138" s="12" t="s">
        <v>17</v>
      </c>
      <c r="B138" s="10">
        <v>0.432</v>
      </c>
      <c r="C138" s="13">
        <f t="shared" si="33"/>
        <v>728.32100000000003</v>
      </c>
      <c r="D138" s="13">
        <f t="shared" si="33"/>
        <v>731.58699999999999</v>
      </c>
      <c r="E138" s="13">
        <f t="shared" si="34"/>
        <v>26.4099</v>
      </c>
      <c r="F138" s="13">
        <v>0.37728400000000001</v>
      </c>
      <c r="G138" s="3">
        <f t="shared" si="35"/>
        <v>915.26440637835253</v>
      </c>
      <c r="H138" s="3">
        <f t="shared" si="35"/>
        <v>919.36871416466056</v>
      </c>
      <c r="I138" s="3">
        <f t="shared" si="36"/>
        <v>28.725644228713065</v>
      </c>
      <c r="J138" s="16">
        <v>728321</v>
      </c>
      <c r="K138" s="17">
        <v>731587</v>
      </c>
      <c r="L138" s="18">
        <v>264099</v>
      </c>
      <c r="M138" s="11"/>
      <c r="N138" s="15">
        <f t="shared" si="37"/>
        <v>0.79574928831978009</v>
      </c>
      <c r="O138" s="15">
        <f t="shared" si="38"/>
        <v>0.91938408029163243</v>
      </c>
    </row>
    <row r="139" spans="1:15" x14ac:dyDescent="0.2">
      <c r="A139" s="12" t="s">
        <v>17</v>
      </c>
      <c r="B139" s="10">
        <v>0.433</v>
      </c>
      <c r="C139" s="13">
        <f>J139</f>
        <v>830.47</v>
      </c>
      <c r="D139" s="13">
        <f>K139</f>
        <v>829.07</v>
      </c>
      <c r="E139" s="13">
        <f t="shared" si="34"/>
        <v>29.0809</v>
      </c>
      <c r="F139" s="13">
        <v>0.41544199999999998</v>
      </c>
      <c r="G139" s="3">
        <f t="shared" si="35"/>
        <v>1137.8463472825119</v>
      </c>
      <c r="H139" s="3">
        <f t="shared" si="35"/>
        <v>1135.9281745776634</v>
      </c>
      <c r="I139" s="3">
        <f t="shared" si="36"/>
        <v>32.582368951971539</v>
      </c>
      <c r="J139" s="21">
        <v>830.47</v>
      </c>
      <c r="K139" s="19">
        <v>829.07</v>
      </c>
      <c r="L139" s="18">
        <v>290809</v>
      </c>
      <c r="M139" s="10"/>
      <c r="N139" s="15">
        <f t="shared" si="37"/>
        <v>0.7298612874957936</v>
      </c>
      <c r="O139" s="15">
        <f t="shared" si="38"/>
        <v>0.89253485659275045</v>
      </c>
    </row>
    <row r="140" spans="1:15" x14ac:dyDescent="0.2">
      <c r="A140" s="12" t="s">
        <v>17</v>
      </c>
      <c r="B140" s="10">
        <v>0.434</v>
      </c>
      <c r="C140" s="13">
        <f t="shared" si="33"/>
        <v>923.18299999999999</v>
      </c>
      <c r="D140" s="13">
        <f t="shared" si="33"/>
        <v>933.77300000000002</v>
      </c>
      <c r="E140" s="13">
        <f t="shared" si="34"/>
        <v>31.447500000000002</v>
      </c>
      <c r="F140" s="13">
        <v>0.44924900000000001</v>
      </c>
      <c r="G140" s="3">
        <f t="shared" si="35"/>
        <v>1383.5728500806335</v>
      </c>
      <c r="H140" s="3">
        <f t="shared" si="35"/>
        <v>1399.4440657359846</v>
      </c>
      <c r="I140" s="3">
        <f t="shared" si="36"/>
        <v>36.343907814488318</v>
      </c>
      <c r="J140" s="16">
        <v>923183</v>
      </c>
      <c r="K140" s="17">
        <v>933773</v>
      </c>
      <c r="L140" s="18">
        <v>314475</v>
      </c>
      <c r="M140" s="11"/>
      <c r="N140" s="15">
        <f t="shared" si="37"/>
        <v>0.66724567480938757</v>
      </c>
      <c r="O140" s="15">
        <f t="shared" si="38"/>
        <v>0.8652756924356827</v>
      </c>
    </row>
    <row r="141" spans="1:15" x14ac:dyDescent="0.2">
      <c r="A141" s="12" t="s">
        <v>17</v>
      </c>
      <c r="B141" s="10">
        <v>0.435</v>
      </c>
      <c r="C141" s="13">
        <f>J141</f>
        <v>1058.5999999999999</v>
      </c>
      <c r="D141" s="13">
        <f>K141</f>
        <v>1057.58</v>
      </c>
      <c r="E141" s="13">
        <f t="shared" si="34"/>
        <v>35.257300000000001</v>
      </c>
      <c r="F141" s="13">
        <v>0.50367600000000001</v>
      </c>
      <c r="G141" s="3">
        <f t="shared" si="35"/>
        <v>1882.8561182268804</v>
      </c>
      <c r="H141" s="3">
        <f t="shared" si="35"/>
        <v>1881.0419171683207</v>
      </c>
      <c r="I141" s="3">
        <f t="shared" si="36"/>
        <v>43.307387140773358</v>
      </c>
      <c r="J141" s="21">
        <v>1058.5999999999999</v>
      </c>
      <c r="K141" s="19">
        <v>1057.58</v>
      </c>
      <c r="L141" s="18">
        <v>352573</v>
      </c>
      <c r="M141" s="10"/>
      <c r="N141" s="15">
        <f t="shared" si="37"/>
        <v>0.5622309584637315</v>
      </c>
      <c r="O141" s="15">
        <f t="shared" si="38"/>
        <v>0.81411745957783033</v>
      </c>
    </row>
    <row r="142" spans="1:15" x14ac:dyDescent="0.2">
      <c r="A142" s="12" t="s">
        <v>17</v>
      </c>
      <c r="B142" s="10">
        <v>0.436</v>
      </c>
      <c r="C142" s="13">
        <f t="shared" ref="C142:D145" si="39">J142</f>
        <v>1186.6099999999999</v>
      </c>
      <c r="D142" s="13">
        <f t="shared" si="39"/>
        <v>1189.18</v>
      </c>
      <c r="E142" s="13">
        <f t="shared" si="34"/>
        <v>38.854900000000001</v>
      </c>
      <c r="F142" s="13">
        <v>0.55506900000000003</v>
      </c>
      <c r="G142" s="3">
        <f t="shared" si="35"/>
        <v>2561.9986050261919</v>
      </c>
      <c r="H142" s="3">
        <f t="shared" si="35"/>
        <v>2567.5474681024493</v>
      </c>
      <c r="I142" s="3">
        <f t="shared" si="36"/>
        <v>51.316606239163598</v>
      </c>
      <c r="J142" s="21">
        <v>1186.6099999999999</v>
      </c>
      <c r="K142" s="19">
        <v>1189.18</v>
      </c>
      <c r="L142" s="18">
        <v>388549</v>
      </c>
      <c r="M142" s="10"/>
      <c r="N142" s="15">
        <f t="shared" si="37"/>
        <v>0.46315794148836742</v>
      </c>
      <c r="O142" s="15">
        <f t="shared" si="38"/>
        <v>0.75716035894725398</v>
      </c>
    </row>
    <row r="143" spans="1:15" x14ac:dyDescent="0.2">
      <c r="A143" s="12" t="s">
        <v>17</v>
      </c>
      <c r="B143" s="10">
        <v>0.437</v>
      </c>
      <c r="C143" s="13">
        <f t="shared" si="39"/>
        <v>1325.68</v>
      </c>
      <c r="D143" s="13">
        <f t="shared" si="39"/>
        <v>1321.96</v>
      </c>
      <c r="E143" s="13">
        <f t="shared" si="34"/>
        <v>42.967199999999998</v>
      </c>
      <c r="F143" s="13">
        <v>0.61381699999999995</v>
      </c>
      <c r="G143" s="3">
        <f t="shared" si="35"/>
        <v>3726.5836465567013</v>
      </c>
      <c r="H143" s="3">
        <f t="shared" si="35"/>
        <v>3716.1264538969408</v>
      </c>
      <c r="I143" s="3">
        <f t="shared" si="36"/>
        <v>63.048295356293679</v>
      </c>
      <c r="J143" s="21">
        <v>1325.68</v>
      </c>
      <c r="K143" s="19">
        <v>1321.96</v>
      </c>
      <c r="L143" s="18">
        <v>429672</v>
      </c>
      <c r="M143" s="10"/>
      <c r="N143" s="15">
        <f t="shared" si="37"/>
        <v>0.35573601070913985</v>
      </c>
      <c r="O143" s="15">
        <f t="shared" si="38"/>
        <v>0.68149661711212117</v>
      </c>
    </row>
    <row r="144" spans="1:15" x14ac:dyDescent="0.2">
      <c r="A144" s="12" t="s">
        <v>17</v>
      </c>
      <c r="B144" s="10">
        <v>0.438</v>
      </c>
      <c r="C144" s="13">
        <f t="shared" si="39"/>
        <v>1474.42</v>
      </c>
      <c r="D144" s="13">
        <f t="shared" si="39"/>
        <v>1472.79</v>
      </c>
      <c r="E144" s="13">
        <f t="shared" si="34"/>
        <v>47.702199999999998</v>
      </c>
      <c r="F144" s="13">
        <v>0.68145900000000004</v>
      </c>
      <c r="G144" s="3">
        <f t="shared" si="35"/>
        <v>5999.0697449853133</v>
      </c>
      <c r="H144" s="3">
        <f t="shared" si="35"/>
        <v>5992.4376566493393</v>
      </c>
      <c r="I144" s="3">
        <f t="shared" si="36"/>
        <v>82.153504434666687</v>
      </c>
      <c r="J144" s="21">
        <v>1474.42</v>
      </c>
      <c r="K144" s="19">
        <v>1472.79</v>
      </c>
      <c r="L144" s="18">
        <v>477022</v>
      </c>
      <c r="M144" s="10"/>
      <c r="N144" s="15">
        <f t="shared" si="37"/>
        <v>0.24577477220238747</v>
      </c>
      <c r="O144" s="15">
        <f t="shared" si="38"/>
        <v>0.58064717175803016</v>
      </c>
    </row>
    <row r="145" spans="1:15" x14ac:dyDescent="0.2">
      <c r="A145" s="12" t="s">
        <v>17</v>
      </c>
      <c r="B145" s="10">
        <v>0.439</v>
      </c>
      <c r="C145" s="13">
        <f t="shared" si="39"/>
        <v>1611.67</v>
      </c>
      <c r="D145" s="13">
        <f t="shared" si="39"/>
        <v>1606.57</v>
      </c>
      <c r="E145" s="13">
        <f t="shared" si="34"/>
        <v>52.9039</v>
      </c>
      <c r="F145" s="13">
        <v>0.75577000000000005</v>
      </c>
      <c r="G145" s="3">
        <f t="shared" si="35"/>
        <v>10948.961098226693</v>
      </c>
      <c r="H145" s="3">
        <f t="shared" si="35"/>
        <v>10914.313992056723</v>
      </c>
      <c r="I145" s="3">
        <f t="shared" si="36"/>
        <v>116.53501401076171</v>
      </c>
      <c r="J145" s="21">
        <v>1611.67</v>
      </c>
      <c r="K145" s="19">
        <v>1606.57</v>
      </c>
      <c r="L145" s="18">
        <v>529039</v>
      </c>
      <c r="M145" s="10"/>
      <c r="N145" s="15">
        <f t="shared" si="37"/>
        <v>0.14719844061378828</v>
      </c>
      <c r="O145" s="15">
        <f t="shared" si="38"/>
        <v>0.45397428789183014</v>
      </c>
    </row>
    <row r="146" spans="1:15" x14ac:dyDescent="0.2">
      <c r="A146" s="12" t="s">
        <v>18</v>
      </c>
      <c r="B146" s="10">
        <v>0.42399999999999999</v>
      </c>
      <c r="C146" s="13">
        <f>J146/1000</f>
        <v>296.66699999999997</v>
      </c>
      <c r="D146" s="13">
        <f t="shared" si="33"/>
        <v>294.42899999999997</v>
      </c>
      <c r="E146" s="13">
        <f>L146/1000</f>
        <v>15.026</v>
      </c>
      <c r="F146" s="13">
        <v>0.18782499999999999</v>
      </c>
      <c r="G146" s="3">
        <f t="shared" si="35"/>
        <v>300.19146434492251</v>
      </c>
      <c r="H146" s="3">
        <f t="shared" si="35"/>
        <v>297.92687644939002</v>
      </c>
      <c r="I146" s="3">
        <f t="shared" si="36"/>
        <v>15.101929234870941</v>
      </c>
      <c r="J146" s="16">
        <v>296667</v>
      </c>
      <c r="K146" s="17">
        <v>294429</v>
      </c>
      <c r="L146" s="18">
        <v>15026</v>
      </c>
      <c r="M146" s="11"/>
      <c r="N146" s="15">
        <f t="shared" si="37"/>
        <v>0.98825927861535434</v>
      </c>
      <c r="O146" s="15">
        <f t="shared" si="38"/>
        <v>0.99497221621886445</v>
      </c>
    </row>
    <row r="147" spans="1:15" x14ac:dyDescent="0.2">
      <c r="A147" s="12" t="s">
        <v>18</v>
      </c>
      <c r="B147" s="10">
        <v>0.42499999999999999</v>
      </c>
      <c r="C147" s="13">
        <f t="shared" si="33"/>
        <v>327.048</v>
      </c>
      <c r="D147" s="13">
        <f t="shared" si="33"/>
        <v>329.12700000000001</v>
      </c>
      <c r="E147" s="13">
        <f t="shared" si="34"/>
        <v>15.8049</v>
      </c>
      <c r="F147" s="13">
        <v>0.19756199999999999</v>
      </c>
      <c r="G147" s="3">
        <f t="shared" si="35"/>
        <v>332.14465841117442</v>
      </c>
      <c r="H147" s="3">
        <f t="shared" si="35"/>
        <v>334.25605718088661</v>
      </c>
      <c r="I147" s="3">
        <f t="shared" si="36"/>
        <v>15.909025656929751</v>
      </c>
      <c r="J147" s="16">
        <v>327048</v>
      </c>
      <c r="K147" s="17">
        <v>329127</v>
      </c>
      <c r="L147" s="18">
        <v>158049</v>
      </c>
      <c r="M147" s="11"/>
      <c r="N147" s="15">
        <f t="shared" si="37"/>
        <v>0.98465530520480304</v>
      </c>
      <c r="O147" s="15">
        <f t="shared" si="38"/>
        <v>0.9934549318622542</v>
      </c>
    </row>
    <row r="148" spans="1:15" x14ac:dyDescent="0.2">
      <c r="A148" s="12" t="s">
        <v>18</v>
      </c>
      <c r="B148" s="10">
        <v>0.42599999999999999</v>
      </c>
      <c r="C148" s="13">
        <f>J148</f>
        <v>365.21</v>
      </c>
      <c r="D148" s="13">
        <f t="shared" si="33"/>
        <v>362.76499999999999</v>
      </c>
      <c r="E148" s="13">
        <f t="shared" si="34"/>
        <v>16.898800000000001</v>
      </c>
      <c r="F148" s="13">
        <v>0.21123500000000001</v>
      </c>
      <c r="G148" s="3">
        <f t="shared" si="35"/>
        <v>373.22728456293902</v>
      </c>
      <c r="H148" s="3">
        <f t="shared" si="35"/>
        <v>370.7286106198477</v>
      </c>
      <c r="I148" s="3">
        <f t="shared" si="36"/>
        <v>17.054055711478341</v>
      </c>
      <c r="J148" s="21">
        <v>365.21</v>
      </c>
      <c r="K148" s="17">
        <v>362765</v>
      </c>
      <c r="L148" s="18">
        <v>168988</v>
      </c>
      <c r="M148" s="11"/>
      <c r="N148" s="15">
        <f t="shared" si="37"/>
        <v>0.97851902876734342</v>
      </c>
      <c r="O148" s="15">
        <f t="shared" si="38"/>
        <v>0.99089625869031006</v>
      </c>
    </row>
    <row r="149" spans="1:15" x14ac:dyDescent="0.2">
      <c r="A149" s="12" t="s">
        <v>18</v>
      </c>
      <c r="B149" s="10">
        <v>0.42699999999999999</v>
      </c>
      <c r="C149" s="13">
        <f t="shared" si="33"/>
        <v>410.15699999999998</v>
      </c>
      <c r="D149" s="13">
        <f t="shared" si="33"/>
        <v>405.39499999999998</v>
      </c>
      <c r="E149" s="13">
        <f t="shared" si="34"/>
        <v>18.0289</v>
      </c>
      <c r="F149" s="13">
        <v>0.22536100000000001</v>
      </c>
      <c r="G149" s="3">
        <f t="shared" si="35"/>
        <v>422.49782826475024</v>
      </c>
      <c r="H149" s="3">
        <f t="shared" si="35"/>
        <v>417.5925489248956</v>
      </c>
      <c r="I149" s="3">
        <f t="shared" si="36"/>
        <v>18.25316445920156</v>
      </c>
      <c r="J149" s="16">
        <v>410157</v>
      </c>
      <c r="K149" s="17">
        <v>405395</v>
      </c>
      <c r="L149" s="18">
        <v>180289</v>
      </c>
      <c r="M149" s="11"/>
      <c r="N149" s="15">
        <f t="shared" si="37"/>
        <v>0.97079078887710379</v>
      </c>
      <c r="O149" s="15">
        <f t="shared" si="38"/>
        <v>0.98771366687114315</v>
      </c>
    </row>
    <row r="150" spans="1:15" x14ac:dyDescent="0.2">
      <c r="A150" s="12" t="s">
        <v>18</v>
      </c>
      <c r="B150" s="10">
        <v>0.42799999999999999</v>
      </c>
      <c r="C150" s="13">
        <f>J150</f>
        <v>459.34</v>
      </c>
      <c r="D150" s="13">
        <f t="shared" si="33"/>
        <v>459.32100000000003</v>
      </c>
      <c r="E150" s="13">
        <f t="shared" si="34"/>
        <v>19.394400000000001</v>
      </c>
      <c r="F150" s="13">
        <v>0.24243000000000001</v>
      </c>
      <c r="G150" s="3">
        <f t="shared" si="35"/>
        <v>478.73336294890993</v>
      </c>
      <c r="H150" s="3">
        <f t="shared" si="35"/>
        <v>478.71356076774566</v>
      </c>
      <c r="I150" s="3">
        <f t="shared" si="36"/>
        <v>19.727225291026816</v>
      </c>
      <c r="J150" s="21">
        <v>459.34</v>
      </c>
      <c r="K150" s="17">
        <v>459321</v>
      </c>
      <c r="L150" s="18">
        <v>193944</v>
      </c>
      <c r="M150" s="11"/>
      <c r="N150" s="15">
        <f t="shared" si="37"/>
        <v>0.95949026232587931</v>
      </c>
      <c r="O150" s="15">
        <f t="shared" si="38"/>
        <v>0.98312863131450101</v>
      </c>
    </row>
    <row r="151" spans="1:15" x14ac:dyDescent="0.2">
      <c r="A151" s="12" t="s">
        <v>18</v>
      </c>
      <c r="B151" s="10">
        <v>0.42899999999999999</v>
      </c>
      <c r="C151" s="13">
        <f t="shared" si="33"/>
        <v>519.22900000000004</v>
      </c>
      <c r="D151" s="13">
        <f t="shared" si="33"/>
        <v>518.13499999999999</v>
      </c>
      <c r="E151" s="13">
        <f t="shared" si="34"/>
        <v>20.881699999999999</v>
      </c>
      <c r="F151" s="13">
        <v>0.26102199999999998</v>
      </c>
      <c r="G151" s="3">
        <f t="shared" si="35"/>
        <v>549.63699121685352</v>
      </c>
      <c r="H151" s="3">
        <f t="shared" si="35"/>
        <v>548.47892248727317</v>
      </c>
      <c r="I151" s="3">
        <f t="shared" si="36"/>
        <v>21.368519560021483</v>
      </c>
      <c r="J151" s="16">
        <v>519229</v>
      </c>
      <c r="K151" s="17">
        <v>518135</v>
      </c>
      <c r="L151" s="18">
        <v>208817</v>
      </c>
      <c r="M151" s="11"/>
      <c r="N151" s="15">
        <f t="shared" si="37"/>
        <v>0.9446762286695215</v>
      </c>
      <c r="O151" s="15">
        <f t="shared" si="38"/>
        <v>0.97721790886569992</v>
      </c>
    </row>
    <row r="152" spans="1:15" x14ac:dyDescent="0.2">
      <c r="A152" s="12" t="s">
        <v>18</v>
      </c>
      <c r="B152" s="10">
        <v>0.43</v>
      </c>
      <c r="C152" s="13">
        <f t="shared" si="33"/>
        <v>594.87199999999996</v>
      </c>
      <c r="D152" s="13">
        <f>K152</f>
        <v>596.5</v>
      </c>
      <c r="E152" s="13">
        <f t="shared" si="34"/>
        <v>22.643799999999999</v>
      </c>
      <c r="F152" s="13">
        <v>0.28304699999999999</v>
      </c>
      <c r="G152" s="3">
        <f t="shared" si="35"/>
        <v>643.99217921935463</v>
      </c>
      <c r="H152" s="3">
        <f t="shared" si="35"/>
        <v>645.75460755312918</v>
      </c>
      <c r="I152" s="3">
        <f t="shared" si="36"/>
        <v>23.368230496476144</v>
      </c>
      <c r="J152" s="16">
        <v>594872</v>
      </c>
      <c r="K152" s="19">
        <v>596.5</v>
      </c>
      <c r="L152" s="18">
        <v>226438</v>
      </c>
      <c r="M152" s="10"/>
      <c r="N152" s="15">
        <f t="shared" si="37"/>
        <v>0.9237255035008376</v>
      </c>
      <c r="O152" s="15">
        <f t="shared" si="38"/>
        <v>0.96899934307882718</v>
      </c>
    </row>
    <row r="153" spans="1:15" x14ac:dyDescent="0.2">
      <c r="A153" s="12" t="s">
        <v>18</v>
      </c>
      <c r="B153" s="10">
        <v>0.43099999999999999</v>
      </c>
      <c r="C153" s="13">
        <f t="shared" si="33"/>
        <v>684.32399999999996</v>
      </c>
      <c r="D153" s="13">
        <f t="shared" si="33"/>
        <v>686.53499999999997</v>
      </c>
      <c r="E153" s="13">
        <f t="shared" si="34"/>
        <v>24.555299999999999</v>
      </c>
      <c r="F153" s="13">
        <v>0.30694100000000002</v>
      </c>
      <c r="G153" s="3">
        <f t="shared" si="35"/>
        <v>762.98435031387703</v>
      </c>
      <c r="H153" s="3">
        <f t="shared" si="35"/>
        <v>765.44949606142347</v>
      </c>
      <c r="I153" s="3">
        <f t="shared" si="36"/>
        <v>25.615183217931843</v>
      </c>
      <c r="J153" s="16">
        <v>684324</v>
      </c>
      <c r="K153" s="17">
        <v>686535</v>
      </c>
      <c r="L153" s="18">
        <v>245553</v>
      </c>
      <c r="M153" s="11"/>
      <c r="N153" s="15">
        <f t="shared" si="37"/>
        <v>0.89690437257131461</v>
      </c>
      <c r="O153" s="15">
        <f t="shared" si="38"/>
        <v>0.95862285235618083</v>
      </c>
    </row>
    <row r="154" spans="1:15" x14ac:dyDescent="0.2">
      <c r="A154" s="12" t="s">
        <v>18</v>
      </c>
      <c r="B154" s="10">
        <v>0.432</v>
      </c>
      <c r="C154" s="13">
        <f t="shared" si="33"/>
        <v>794.46199999999999</v>
      </c>
      <c r="D154" s="13">
        <f t="shared" si="33"/>
        <v>782.79600000000005</v>
      </c>
      <c r="E154" s="13">
        <f t="shared" si="34"/>
        <v>27.079899999999999</v>
      </c>
      <c r="F154" s="13">
        <v>0.33849899999999999</v>
      </c>
      <c r="G154" s="3">
        <f t="shared" si="35"/>
        <v>928.84382266509056</v>
      </c>
      <c r="H154" s="3">
        <f t="shared" si="35"/>
        <v>915.20453968464471</v>
      </c>
      <c r="I154" s="3">
        <f t="shared" si="36"/>
        <v>28.728124283866933</v>
      </c>
      <c r="J154" s="16">
        <v>794462</v>
      </c>
      <c r="K154" s="17">
        <v>782796</v>
      </c>
      <c r="L154" s="18">
        <v>270799</v>
      </c>
      <c r="M154" s="11"/>
      <c r="N154" s="15">
        <f t="shared" si="37"/>
        <v>0.85532355452446818</v>
      </c>
      <c r="O154" s="15">
        <f t="shared" si="38"/>
        <v>0.94262680474434801</v>
      </c>
    </row>
    <row r="155" spans="1:15" x14ac:dyDescent="0.2">
      <c r="A155" s="12" t="s">
        <v>18</v>
      </c>
      <c r="B155" s="10">
        <v>0.433</v>
      </c>
      <c r="C155" s="13">
        <f t="shared" si="33"/>
        <v>894.82500000000005</v>
      </c>
      <c r="D155" s="13">
        <f t="shared" si="33"/>
        <v>905.58699999999999</v>
      </c>
      <c r="E155" s="13">
        <f t="shared" si="34"/>
        <v>29.677199999999999</v>
      </c>
      <c r="F155" s="13">
        <v>0.37096499999999999</v>
      </c>
      <c r="G155" s="3">
        <f t="shared" si="35"/>
        <v>1110.1754008945038</v>
      </c>
      <c r="H155" s="3">
        <f t="shared" si="35"/>
        <v>1123.5274056601581</v>
      </c>
      <c r="I155" s="3">
        <f t="shared" si="36"/>
        <v>32.137512462251713</v>
      </c>
      <c r="J155" s="16">
        <v>894825</v>
      </c>
      <c r="K155" s="17">
        <v>905587</v>
      </c>
      <c r="L155" s="18">
        <v>296772</v>
      </c>
      <c r="M155" s="11"/>
      <c r="N155" s="15">
        <f t="shared" si="37"/>
        <v>0.806021282113629</v>
      </c>
      <c r="O155" s="15">
        <f t="shared" si="38"/>
        <v>0.92344421600329007</v>
      </c>
    </row>
    <row r="156" spans="1:15" x14ac:dyDescent="0.2">
      <c r="A156" s="12" t="s">
        <v>18</v>
      </c>
      <c r="B156" s="10">
        <v>0.434</v>
      </c>
      <c r="C156" s="13">
        <f>J156</f>
        <v>1047.8499999999999</v>
      </c>
      <c r="D156" s="13">
        <f>K156</f>
        <v>1047.0899999999999</v>
      </c>
      <c r="E156" s="13">
        <f t="shared" si="34"/>
        <v>33.1462</v>
      </c>
      <c r="F156" s="13">
        <v>0.414327</v>
      </c>
      <c r="G156" s="3">
        <f t="shared" si="35"/>
        <v>1431.7462674786541</v>
      </c>
      <c r="H156" s="3">
        <f t="shared" si="35"/>
        <v>1430.7078295693316</v>
      </c>
      <c r="I156" s="3">
        <f t="shared" si="36"/>
        <v>37.102128324704232</v>
      </c>
      <c r="J156" s="21">
        <v>1047.8499999999999</v>
      </c>
      <c r="K156" s="19">
        <v>1047.0899999999999</v>
      </c>
      <c r="L156" s="18">
        <v>331462</v>
      </c>
      <c r="M156" s="10"/>
      <c r="N156" s="15">
        <f t="shared" si="37"/>
        <v>0.73186850477724208</v>
      </c>
      <c r="O156" s="15">
        <f t="shared" si="38"/>
        <v>0.893377320834983</v>
      </c>
    </row>
    <row r="157" spans="1:15" x14ac:dyDescent="0.2">
      <c r="A157" s="12" t="s">
        <v>18</v>
      </c>
      <c r="B157" s="10">
        <v>0.435</v>
      </c>
      <c r="C157" s="13">
        <f t="shared" ref="C157:D161" si="40">J157</f>
        <v>1203.6500000000001</v>
      </c>
      <c r="D157" s="13">
        <f t="shared" si="40"/>
        <v>1214.02</v>
      </c>
      <c r="E157" s="13">
        <f t="shared" si="34"/>
        <v>37.002299999999998</v>
      </c>
      <c r="F157" s="13">
        <v>0.46252900000000002</v>
      </c>
      <c r="G157" s="3">
        <f t="shared" si="35"/>
        <v>1875.0557700891302</v>
      </c>
      <c r="H157" s="3">
        <f t="shared" si="35"/>
        <v>1891.2102405214187</v>
      </c>
      <c r="I157" s="3">
        <f t="shared" si="36"/>
        <v>43.346610616764018</v>
      </c>
      <c r="J157" s="21">
        <v>1203.6500000000001</v>
      </c>
      <c r="K157" s="19">
        <v>1214.02</v>
      </c>
      <c r="L157" s="18">
        <v>370023</v>
      </c>
      <c r="M157" s="10"/>
      <c r="N157" s="15">
        <f t="shared" si="37"/>
        <v>0.64192757314241644</v>
      </c>
      <c r="O157" s="15">
        <f t="shared" si="38"/>
        <v>0.85363767716799532</v>
      </c>
    </row>
    <row r="158" spans="1:15" x14ac:dyDescent="0.2">
      <c r="A158" s="12" t="s">
        <v>18</v>
      </c>
      <c r="B158" s="10">
        <v>0.436</v>
      </c>
      <c r="C158" s="13">
        <f t="shared" si="40"/>
        <v>1381.54</v>
      </c>
      <c r="D158" s="13">
        <f t="shared" si="40"/>
        <v>1385.25</v>
      </c>
      <c r="E158" s="13">
        <f t="shared" si="34"/>
        <v>41.286099999999998</v>
      </c>
      <c r="F158" s="13">
        <v>0.51607599999999998</v>
      </c>
      <c r="G158" s="3">
        <f t="shared" si="35"/>
        <v>2567.312355747697</v>
      </c>
      <c r="H158" s="3">
        <f t="shared" si="35"/>
        <v>2574.2066395468082</v>
      </c>
      <c r="I158" s="3">
        <f t="shared" si="36"/>
        <v>51.533073851388266</v>
      </c>
      <c r="J158" s="21">
        <v>1381.54</v>
      </c>
      <c r="K158" s="19">
        <v>1385.25</v>
      </c>
      <c r="L158" s="18">
        <v>412861</v>
      </c>
      <c r="M158" s="10"/>
      <c r="N158" s="15">
        <f t="shared" si="37"/>
        <v>0.53812696258287751</v>
      </c>
      <c r="O158" s="15">
        <f t="shared" si="38"/>
        <v>0.80115733284339641</v>
      </c>
    </row>
    <row r="159" spans="1:15" x14ac:dyDescent="0.2">
      <c r="A159" s="12" t="s">
        <v>18</v>
      </c>
      <c r="B159" s="10">
        <v>0.437</v>
      </c>
      <c r="C159" s="13">
        <f t="shared" si="40"/>
        <v>1577.15</v>
      </c>
      <c r="D159" s="13">
        <f t="shared" si="40"/>
        <v>1576.56</v>
      </c>
      <c r="E159" s="13">
        <f t="shared" si="34"/>
        <v>46.197099999999999</v>
      </c>
      <c r="F159" s="13">
        <v>0.57746299999999995</v>
      </c>
      <c r="G159" s="3">
        <f t="shared" si="35"/>
        <v>3744.4219118201572</v>
      </c>
      <c r="H159" s="3">
        <f t="shared" si="35"/>
        <v>3743.0211516337613</v>
      </c>
      <c r="I159" s="3">
        <f t="shared" si="36"/>
        <v>63.314224259708006</v>
      </c>
      <c r="J159" s="21">
        <v>1577.15</v>
      </c>
      <c r="K159" s="19">
        <v>1576.56</v>
      </c>
      <c r="L159" s="18">
        <v>461971</v>
      </c>
      <c r="M159" s="10"/>
      <c r="N159" s="15">
        <f t="shared" si="37"/>
        <v>0.42119986399538778</v>
      </c>
      <c r="O159" s="15">
        <f t="shared" si="38"/>
        <v>0.72964804576147946</v>
      </c>
    </row>
    <row r="160" spans="1:15" x14ac:dyDescent="0.2">
      <c r="A160" s="12" t="s">
        <v>18</v>
      </c>
      <c r="B160" s="10">
        <v>0.438</v>
      </c>
      <c r="C160" s="13">
        <f t="shared" si="40"/>
        <v>1785.02</v>
      </c>
      <c r="D160" s="13">
        <f t="shared" si="40"/>
        <v>1769.11</v>
      </c>
      <c r="E160" s="13">
        <f t="shared" si="34"/>
        <v>52.039400000000001</v>
      </c>
      <c r="F160" s="13">
        <v>0.65049299999999999</v>
      </c>
      <c r="G160" s="3">
        <f t="shared" si="35"/>
        <v>6072.3513096799152</v>
      </c>
      <c r="H160" s="3">
        <f t="shared" si="35"/>
        <v>6018.22804532601</v>
      </c>
      <c r="I160" s="3">
        <f t="shared" si="36"/>
        <v>82.786310255739295</v>
      </c>
      <c r="J160" s="21">
        <v>1785.02</v>
      </c>
      <c r="K160" s="19">
        <v>1769.11</v>
      </c>
      <c r="L160" s="18">
        <v>520394</v>
      </c>
      <c r="M160" s="10"/>
      <c r="N160" s="15">
        <f t="shared" si="37"/>
        <v>0.29395861816402247</v>
      </c>
      <c r="O160" s="15">
        <f t="shared" si="38"/>
        <v>0.62859909856161622</v>
      </c>
    </row>
    <row r="161" spans="1:15" x14ac:dyDescent="0.2">
      <c r="A161" s="12" t="s">
        <v>18</v>
      </c>
      <c r="B161" s="10">
        <v>0.439</v>
      </c>
      <c r="C161" s="13">
        <f t="shared" si="40"/>
        <v>1974.43</v>
      </c>
      <c r="D161" s="13">
        <f t="shared" si="40"/>
        <v>1992.54</v>
      </c>
      <c r="E161" s="13">
        <f t="shared" si="34"/>
        <v>58.955500000000001</v>
      </c>
      <c r="F161" s="13">
        <v>0.73694400000000004</v>
      </c>
      <c r="G161" s="3">
        <f t="shared" si="35"/>
        <v>11630.159991834482</v>
      </c>
      <c r="H161" s="3">
        <f t="shared" si="35"/>
        <v>11736.834929640392</v>
      </c>
      <c r="I161" s="3">
        <f t="shared" si="36"/>
        <v>120.92250491554834</v>
      </c>
      <c r="J161" s="21">
        <v>1974.43</v>
      </c>
      <c r="K161" s="19">
        <v>1992.54</v>
      </c>
      <c r="L161" s="18">
        <v>589555</v>
      </c>
      <c r="M161" s="10"/>
      <c r="N161" s="15">
        <f t="shared" si="37"/>
        <v>0.16976808585490177</v>
      </c>
      <c r="O161" s="15">
        <f t="shared" si="38"/>
        <v>0.48754778972842333</v>
      </c>
    </row>
    <row r="162" spans="1:15" x14ac:dyDescent="0.2">
      <c r="A162" s="12" t="s">
        <v>19</v>
      </c>
      <c r="B162" s="10">
        <v>0.42399999999999999</v>
      </c>
      <c r="C162" s="13">
        <f t="shared" si="33"/>
        <v>294.52100000000002</v>
      </c>
      <c r="D162" s="13">
        <f t="shared" si="33"/>
        <v>296.51299999999998</v>
      </c>
      <c r="E162" s="13">
        <f t="shared" si="34"/>
        <v>14.8614</v>
      </c>
      <c r="F162" s="13">
        <v>0.165127</v>
      </c>
      <c r="G162" s="3">
        <f t="shared" si="35"/>
        <v>296.17814358368867</v>
      </c>
      <c r="H162" s="3">
        <f t="shared" si="35"/>
        <v>298.18135171492105</v>
      </c>
      <c r="I162" s="3">
        <f t="shared" si="36"/>
        <v>14.897350032745322</v>
      </c>
      <c r="J162" s="16">
        <v>294521</v>
      </c>
      <c r="K162" s="17">
        <v>296513</v>
      </c>
      <c r="L162" s="18">
        <v>148614</v>
      </c>
      <c r="M162" s="11"/>
      <c r="N162" s="15">
        <f t="shared" si="37"/>
        <v>0.99440490927643221</v>
      </c>
      <c r="O162" s="15">
        <f t="shared" si="38"/>
        <v>0.99758681693950246</v>
      </c>
    </row>
    <row r="163" spans="1:15" x14ac:dyDescent="0.2">
      <c r="A163" s="12" t="s">
        <v>19</v>
      </c>
      <c r="B163" s="10">
        <v>0.42499999999999999</v>
      </c>
      <c r="C163" s="13">
        <f t="shared" si="33"/>
        <v>332.59699999999998</v>
      </c>
      <c r="D163" s="13">
        <f t="shared" si="33"/>
        <v>329.38200000000001</v>
      </c>
      <c r="E163" s="13">
        <f t="shared" si="34"/>
        <v>16.0045</v>
      </c>
      <c r="F163" s="13">
        <v>0.17782800000000001</v>
      </c>
      <c r="G163" s="3">
        <f t="shared" si="35"/>
        <v>335.5036692254784</v>
      </c>
      <c r="H163" s="3">
        <f t="shared" si="35"/>
        <v>332.26057233476712</v>
      </c>
      <c r="I163" s="3">
        <f t="shared" si="36"/>
        <v>16.064309401139486</v>
      </c>
      <c r="J163" s="16">
        <v>332597</v>
      </c>
      <c r="K163" s="17">
        <v>329382</v>
      </c>
      <c r="L163" s="18">
        <v>160045</v>
      </c>
      <c r="M163" s="11"/>
      <c r="N163" s="15">
        <f t="shared" si="37"/>
        <v>0.99133640108262133</v>
      </c>
      <c r="O163" s="15">
        <f t="shared" si="38"/>
        <v>0.99627687691727085</v>
      </c>
    </row>
    <row r="164" spans="1:15" x14ac:dyDescent="0.2">
      <c r="A164" s="12" t="s">
        <v>19</v>
      </c>
      <c r="B164" s="10">
        <v>0.42599999999999999</v>
      </c>
      <c r="C164" s="13">
        <f t="shared" si="33"/>
        <v>367.84300000000002</v>
      </c>
      <c r="D164" s="13">
        <f t="shared" si="33"/>
        <v>367.81299999999999</v>
      </c>
      <c r="E164" s="13">
        <f t="shared" si="34"/>
        <v>16.930399999999999</v>
      </c>
      <c r="F164" s="13">
        <v>0.188115</v>
      </c>
      <c r="G164" s="3">
        <f t="shared" si="35"/>
        <v>372.25015046934732</v>
      </c>
      <c r="H164" s="3">
        <f t="shared" si="35"/>
        <v>372.21979103743183</v>
      </c>
      <c r="I164" s="3">
        <f t="shared" si="36"/>
        <v>17.016664315441062</v>
      </c>
      <c r="J164" s="16">
        <v>367843</v>
      </c>
      <c r="K164" s="17">
        <v>367813</v>
      </c>
      <c r="L164" s="18">
        <v>169304</v>
      </c>
      <c r="M164" s="11"/>
      <c r="N164" s="15">
        <f t="shared" si="37"/>
        <v>0.98816078257110007</v>
      </c>
      <c r="O164" s="15">
        <f t="shared" si="38"/>
        <v>0.99493059780448345</v>
      </c>
    </row>
    <row r="165" spans="1:15" x14ac:dyDescent="0.2">
      <c r="A165" s="12" t="s">
        <v>19</v>
      </c>
      <c r="B165" s="10">
        <v>0.42699999999999999</v>
      </c>
      <c r="C165" s="13">
        <f t="shared" si="33"/>
        <v>419.49400000000003</v>
      </c>
      <c r="D165" s="13">
        <f t="shared" si="33"/>
        <v>414.63299999999998</v>
      </c>
      <c r="E165" s="13">
        <f t="shared" si="34"/>
        <v>18.306100000000001</v>
      </c>
      <c r="F165" s="13">
        <v>0.203401</v>
      </c>
      <c r="G165" s="3">
        <f t="shared" si="35"/>
        <v>427.09966501904904</v>
      </c>
      <c r="H165" s="3">
        <f t="shared" si="35"/>
        <v>422.15053232190053</v>
      </c>
      <c r="I165" s="3">
        <f t="shared" si="36"/>
        <v>18.445839917535732</v>
      </c>
      <c r="J165" s="16">
        <v>419494</v>
      </c>
      <c r="K165" s="17">
        <v>414633</v>
      </c>
      <c r="L165" s="18">
        <v>183061</v>
      </c>
      <c r="M165" s="11"/>
      <c r="N165" s="15">
        <f t="shared" si="37"/>
        <v>0.98219229458138346</v>
      </c>
      <c r="O165" s="15">
        <f t="shared" si="38"/>
        <v>0.99242431257343355</v>
      </c>
    </row>
    <row r="166" spans="1:15" x14ac:dyDescent="0.2">
      <c r="A166" s="12" t="s">
        <v>19</v>
      </c>
      <c r="B166" s="10">
        <v>0.42799999999999999</v>
      </c>
      <c r="C166" s="13">
        <f t="shared" si="33"/>
        <v>469.48599999999999</v>
      </c>
      <c r="D166" s="13">
        <f>K166</f>
        <v>467.21</v>
      </c>
      <c r="E166" s="13">
        <f t="shared" si="34"/>
        <v>19.537800000000001</v>
      </c>
      <c r="F166" s="13">
        <v>0.217086</v>
      </c>
      <c r="G166" s="3">
        <f t="shared" si="35"/>
        <v>481.2807889610026</v>
      </c>
      <c r="H166" s="3">
        <f t="shared" si="35"/>
        <v>478.94760953568374</v>
      </c>
      <c r="I166" s="3">
        <f t="shared" si="36"/>
        <v>19.742229610083935</v>
      </c>
      <c r="J166" s="16">
        <v>469486</v>
      </c>
      <c r="K166" s="19">
        <v>467.21</v>
      </c>
      <c r="L166" s="18">
        <v>195378</v>
      </c>
      <c r="M166" s="10"/>
      <c r="N166" s="15">
        <f t="shared" si="37"/>
        <v>0.97549291550476092</v>
      </c>
      <c r="O166" s="15">
        <f t="shared" si="38"/>
        <v>0.98964505964516214</v>
      </c>
    </row>
    <row r="167" spans="1:15" x14ac:dyDescent="0.2">
      <c r="A167" s="12" t="s">
        <v>19</v>
      </c>
      <c r="B167" s="10">
        <v>0.42899999999999999</v>
      </c>
      <c r="C167" s="13">
        <f t="shared" si="33"/>
        <v>538.81200000000001</v>
      </c>
      <c r="D167" s="13">
        <f t="shared" si="33"/>
        <v>534.83199999999999</v>
      </c>
      <c r="E167" s="13">
        <f t="shared" si="34"/>
        <v>21.2315</v>
      </c>
      <c r="F167" s="13">
        <v>0.235906</v>
      </c>
      <c r="G167" s="3">
        <f t="shared" si="35"/>
        <v>558.8947104488368</v>
      </c>
      <c r="H167" s="3">
        <f t="shared" si="35"/>
        <v>554.76636707937507</v>
      </c>
      <c r="I167" s="3">
        <f t="shared" si="36"/>
        <v>21.555333233379699</v>
      </c>
      <c r="J167" s="16">
        <v>538812</v>
      </c>
      <c r="K167" s="17">
        <v>534832</v>
      </c>
      <c r="L167" s="18">
        <v>212315</v>
      </c>
      <c r="M167" s="11"/>
      <c r="N167" s="15">
        <f t="shared" si="37"/>
        <v>0.9640670951551702</v>
      </c>
      <c r="O167" s="15">
        <f t="shared" si="38"/>
        <v>0.98497665381121435</v>
      </c>
    </row>
    <row r="168" spans="1:15" x14ac:dyDescent="0.2">
      <c r="A168" s="12" t="s">
        <v>19</v>
      </c>
      <c r="B168" s="10">
        <v>0.43</v>
      </c>
      <c r="C168" s="13">
        <f t="shared" si="33"/>
        <v>610.69200000000001</v>
      </c>
      <c r="D168" s="13">
        <f t="shared" si="33"/>
        <v>605.15200000000004</v>
      </c>
      <c r="E168" s="13">
        <f t="shared" si="34"/>
        <v>22.881699999999999</v>
      </c>
      <c r="F168" s="13">
        <v>0.25424200000000002</v>
      </c>
      <c r="G168" s="3">
        <f t="shared" si="35"/>
        <v>642.57438290794926</v>
      </c>
      <c r="H168" s="3">
        <f t="shared" si="35"/>
        <v>636.74515625800132</v>
      </c>
      <c r="I168" s="3">
        <f t="shared" si="36"/>
        <v>23.360989583762429</v>
      </c>
      <c r="J168" s="16">
        <v>610692</v>
      </c>
      <c r="K168" s="17">
        <v>605152</v>
      </c>
      <c r="L168" s="18">
        <v>228817</v>
      </c>
      <c r="M168" s="11"/>
      <c r="N168" s="15">
        <f t="shared" si="37"/>
        <v>0.95038335832239906</v>
      </c>
      <c r="O168" s="15">
        <f t="shared" si="38"/>
        <v>0.97948333558200074</v>
      </c>
    </row>
    <row r="169" spans="1:15" x14ac:dyDescent="0.2">
      <c r="A169" s="12" t="s">
        <v>19</v>
      </c>
      <c r="B169" s="10">
        <v>0.43099999999999999</v>
      </c>
      <c r="C169" s="13">
        <f>J169</f>
        <v>715.58</v>
      </c>
      <c r="D169" s="13">
        <f t="shared" si="33"/>
        <v>717.77099999999996</v>
      </c>
      <c r="E169" s="13">
        <f t="shared" si="34"/>
        <v>25.255800000000001</v>
      </c>
      <c r="F169" s="13">
        <v>0.28061999999999998</v>
      </c>
      <c r="G169" s="3">
        <f t="shared" si="35"/>
        <v>772.58620658013535</v>
      </c>
      <c r="H169" s="3">
        <f t="shared" si="35"/>
        <v>774.95175114345045</v>
      </c>
      <c r="I169" s="3">
        <f t="shared" si="36"/>
        <v>26.037744641845826</v>
      </c>
      <c r="J169" s="21">
        <v>715.58</v>
      </c>
      <c r="K169" s="17">
        <v>717771</v>
      </c>
      <c r="L169" s="18">
        <v>252558</v>
      </c>
      <c r="M169" s="11"/>
      <c r="N169" s="15">
        <f t="shared" si="37"/>
        <v>0.92621379194371833</v>
      </c>
      <c r="O169" s="15">
        <f t="shared" si="38"/>
        <v>0.96996880288206122</v>
      </c>
    </row>
    <row r="170" spans="1:15" x14ac:dyDescent="0.2">
      <c r="A170" s="12" t="s">
        <v>19</v>
      </c>
      <c r="B170" s="10">
        <v>0.432</v>
      </c>
      <c r="C170" s="13">
        <f t="shared" si="33"/>
        <v>830.46500000000003</v>
      </c>
      <c r="D170" s="13">
        <f t="shared" si="33"/>
        <v>826.65099999999995</v>
      </c>
      <c r="E170" s="13">
        <f t="shared" si="34"/>
        <v>27.7424</v>
      </c>
      <c r="F170" s="13">
        <v>0.308249</v>
      </c>
      <c r="G170" s="3">
        <f t="shared" si="35"/>
        <v>927.56563676401674</v>
      </c>
      <c r="H170" s="3">
        <f t="shared" si="35"/>
        <v>923.30569162651182</v>
      </c>
      <c r="I170" s="3">
        <f t="shared" si="36"/>
        <v>28.958316189642424</v>
      </c>
      <c r="J170" s="16">
        <v>830465</v>
      </c>
      <c r="K170" s="17">
        <v>826651</v>
      </c>
      <c r="L170" s="18">
        <v>277424</v>
      </c>
      <c r="M170" s="11"/>
      <c r="N170" s="15">
        <f t="shared" si="37"/>
        <v>0.89531669467319841</v>
      </c>
      <c r="O170" s="15">
        <f t="shared" si="38"/>
        <v>0.9580115024064374</v>
      </c>
    </row>
    <row r="171" spans="1:15" x14ac:dyDescent="0.2">
      <c r="A171" s="12" t="s">
        <v>19</v>
      </c>
      <c r="B171" s="10">
        <v>0.433</v>
      </c>
      <c r="C171" s="13">
        <f t="shared" si="33"/>
        <v>968.149</v>
      </c>
      <c r="D171" s="13">
        <f t="shared" si="33"/>
        <v>969.92499999999995</v>
      </c>
      <c r="E171" s="13">
        <f>L171/1000</f>
        <v>30.442</v>
      </c>
      <c r="F171" s="13">
        <v>0.33824500000000002</v>
      </c>
      <c r="G171" s="3">
        <f t="shared" si="35"/>
        <v>1131.4322194758793</v>
      </c>
      <c r="H171" s="3">
        <f t="shared" si="35"/>
        <v>1133.5077508473821</v>
      </c>
      <c r="I171" s="3">
        <f t="shared" si="36"/>
        <v>32.290093430890884</v>
      </c>
      <c r="J171" s="16">
        <v>968149</v>
      </c>
      <c r="K171" s="17">
        <v>969925</v>
      </c>
      <c r="L171" s="18">
        <v>30442</v>
      </c>
      <c r="M171" s="11"/>
      <c r="N171" s="15">
        <f t="shared" si="37"/>
        <v>0.85568448850473966</v>
      </c>
      <c r="O171" s="15">
        <f t="shared" si="38"/>
        <v>0.94276593114088447</v>
      </c>
    </row>
    <row r="172" spans="1:15" x14ac:dyDescent="0.2">
      <c r="A172" s="12" t="s">
        <v>19</v>
      </c>
      <c r="B172" s="10">
        <v>0.434</v>
      </c>
      <c r="C172" s="13">
        <f>J172</f>
        <v>1138.53</v>
      </c>
      <c r="D172" s="13">
        <f>K172</f>
        <v>1131.06</v>
      </c>
      <c r="E172" s="13">
        <f t="shared" si="34"/>
        <v>33.983699999999999</v>
      </c>
      <c r="F172" s="13">
        <v>0.37759599999999999</v>
      </c>
      <c r="G172" s="3">
        <f t="shared" si="35"/>
        <v>1431.6865960348041</v>
      </c>
      <c r="H172" s="3">
        <f t="shared" si="35"/>
        <v>1422.2931686570628</v>
      </c>
      <c r="I172" s="3">
        <f t="shared" si="36"/>
        <v>36.971724581780556</v>
      </c>
      <c r="J172" s="21">
        <v>1138.53</v>
      </c>
      <c r="K172" s="19">
        <v>1131.06</v>
      </c>
      <c r="L172" s="18">
        <v>339837</v>
      </c>
      <c r="M172" s="10"/>
      <c r="N172" s="15">
        <f t="shared" si="37"/>
        <v>0.7952368927342548</v>
      </c>
      <c r="O172" s="15">
        <f t="shared" si="38"/>
        <v>0.91918081681120611</v>
      </c>
    </row>
    <row r="173" spans="1:15" x14ac:dyDescent="0.2">
      <c r="A173" s="12" t="s">
        <v>19</v>
      </c>
      <c r="B173" s="10">
        <v>0.435</v>
      </c>
      <c r="C173" s="13">
        <f t="shared" ref="C173:D177" si="41">J173</f>
        <v>1326.35</v>
      </c>
      <c r="D173" s="13">
        <f t="shared" si="41"/>
        <v>1339.76</v>
      </c>
      <c r="E173" s="13">
        <f t="shared" si="34"/>
        <v>38.441699999999997</v>
      </c>
      <c r="F173" s="13">
        <v>0.42713000000000001</v>
      </c>
      <c r="G173" s="3">
        <f t="shared" si="35"/>
        <v>1871.8555220593582</v>
      </c>
      <c r="H173" s="3">
        <f t="shared" si="35"/>
        <v>1890.780830274246</v>
      </c>
      <c r="I173" s="3">
        <f t="shared" si="36"/>
        <v>43.51125421896365</v>
      </c>
      <c r="J173" s="21">
        <v>1326.35</v>
      </c>
      <c r="K173" s="19">
        <v>1339.76</v>
      </c>
      <c r="L173" s="18">
        <v>384417</v>
      </c>
      <c r="M173" s="10"/>
      <c r="N173" s="15">
        <f t="shared" si="37"/>
        <v>0.70857498581984046</v>
      </c>
      <c r="O173" s="15">
        <f t="shared" si="38"/>
        <v>0.88348866724337782</v>
      </c>
    </row>
    <row r="174" spans="1:15" x14ac:dyDescent="0.2">
      <c r="A174" s="12" t="s">
        <v>19</v>
      </c>
      <c r="B174" s="10">
        <v>0.436</v>
      </c>
      <c r="C174" s="13">
        <f t="shared" si="41"/>
        <v>1555.76</v>
      </c>
      <c r="D174" s="13">
        <f t="shared" si="41"/>
        <v>1549.88</v>
      </c>
      <c r="E174" s="13">
        <f t="shared" si="34"/>
        <v>43.076900000000002</v>
      </c>
      <c r="F174" s="13">
        <v>0.478632</v>
      </c>
      <c r="G174" s="3">
        <f t="shared" si="35"/>
        <v>2546.7292212717944</v>
      </c>
      <c r="H174" s="3">
        <f t="shared" si="35"/>
        <v>2537.1038498642006</v>
      </c>
      <c r="I174" s="3">
        <f t="shared" si="36"/>
        <v>51.355290854734051</v>
      </c>
      <c r="J174" s="21">
        <v>1555.76</v>
      </c>
      <c r="K174" s="19">
        <v>1549.88</v>
      </c>
      <c r="L174" s="18">
        <v>430769</v>
      </c>
      <c r="M174" s="10"/>
      <c r="N174" s="15">
        <f t="shared" si="37"/>
        <v>0.61088551817969849</v>
      </c>
      <c r="O174" s="15">
        <f t="shared" si="38"/>
        <v>0.8388015973242039</v>
      </c>
    </row>
    <row r="175" spans="1:15" x14ac:dyDescent="0.2">
      <c r="A175" s="12" t="s">
        <v>19</v>
      </c>
      <c r="B175" s="10">
        <v>0.437</v>
      </c>
      <c r="C175" s="13">
        <f t="shared" si="41"/>
        <v>1844.06</v>
      </c>
      <c r="D175" s="13">
        <f t="shared" si="41"/>
        <v>1832.89</v>
      </c>
      <c r="E175" s="13">
        <f t="shared" si="34"/>
        <v>49.473599999999998</v>
      </c>
      <c r="F175" s="13">
        <v>0.54970600000000003</v>
      </c>
      <c r="G175" s="3">
        <f t="shared" si="35"/>
        <v>3895.7664335653212</v>
      </c>
      <c r="H175" s="3">
        <f t="shared" si="35"/>
        <v>3872.1686595975957</v>
      </c>
      <c r="I175" s="3">
        <f t="shared" si="36"/>
        <v>64.797963633445093</v>
      </c>
      <c r="J175" s="21">
        <v>1844.06</v>
      </c>
      <c r="K175" s="19">
        <v>1832.89</v>
      </c>
      <c r="L175" s="18">
        <v>494736</v>
      </c>
      <c r="M175" s="10"/>
      <c r="N175" s="15">
        <f t="shared" si="37"/>
        <v>0.47334973270262409</v>
      </c>
      <c r="O175" s="15">
        <f t="shared" si="38"/>
        <v>0.76350547495391485</v>
      </c>
    </row>
    <row r="176" spans="1:15" x14ac:dyDescent="0.2">
      <c r="A176" s="12" t="s">
        <v>19</v>
      </c>
      <c r="B176" s="10">
        <v>0.438</v>
      </c>
      <c r="C176" s="13">
        <f t="shared" si="41"/>
        <v>2092.4699999999998</v>
      </c>
      <c r="D176" s="13">
        <f t="shared" si="41"/>
        <v>2085.11</v>
      </c>
      <c r="E176" s="13">
        <f t="shared" si="34"/>
        <v>55.822099999999999</v>
      </c>
      <c r="F176" s="13">
        <v>0.62024599999999996</v>
      </c>
      <c r="G176" s="3">
        <f t="shared" si="35"/>
        <v>6072.7021210881494</v>
      </c>
      <c r="H176" s="3">
        <f t="shared" si="35"/>
        <v>6051.3421553007274</v>
      </c>
      <c r="I176" s="3">
        <f t="shared" si="36"/>
        <v>83.002511008005257</v>
      </c>
      <c r="J176" s="21">
        <v>2092.4699999999998</v>
      </c>
      <c r="K176" s="19">
        <v>2085.11</v>
      </c>
      <c r="L176" s="18">
        <v>558221</v>
      </c>
      <c r="M176" s="10"/>
      <c r="N176" s="15">
        <f t="shared" si="37"/>
        <v>0.34456984029130289</v>
      </c>
      <c r="O176" s="15">
        <f t="shared" si="38"/>
        <v>0.67253507541014246</v>
      </c>
    </row>
    <row r="177" spans="1:15" x14ac:dyDescent="0.2">
      <c r="A177" s="12" t="s">
        <v>19</v>
      </c>
      <c r="B177" s="10">
        <v>0.439</v>
      </c>
      <c r="C177" s="13">
        <f t="shared" si="41"/>
        <v>2399.34</v>
      </c>
      <c r="D177" s="13">
        <f t="shared" si="41"/>
        <v>2384.7800000000002</v>
      </c>
      <c r="E177" s="13">
        <f t="shared" si="34"/>
        <v>64.402299999999997</v>
      </c>
      <c r="F177" s="13">
        <v>0.71558100000000002</v>
      </c>
      <c r="G177" s="3">
        <f t="shared" si="35"/>
        <v>12155.460005347031</v>
      </c>
      <c r="H177" s="3">
        <f t="shared" si="35"/>
        <v>12081.696596377127</v>
      </c>
      <c r="I177" s="3">
        <f t="shared" si="36"/>
        <v>122.79953735558234</v>
      </c>
      <c r="J177" s="21">
        <v>2399.34</v>
      </c>
      <c r="K177" s="19">
        <v>2384.7800000000002</v>
      </c>
      <c r="L177" s="18">
        <v>644023</v>
      </c>
      <c r="M177" s="10"/>
      <c r="N177" s="15">
        <f t="shared" si="37"/>
        <v>0.19738784043915747</v>
      </c>
      <c r="O177" s="15">
        <f t="shared" si="38"/>
        <v>0.52445067291674397</v>
      </c>
    </row>
    <row r="178" spans="1:15" x14ac:dyDescent="0.2">
      <c r="A178" s="12" t="s">
        <v>20</v>
      </c>
      <c r="B178" s="10">
        <v>0.42399999999999999</v>
      </c>
      <c r="C178" s="13">
        <f t="shared" si="33"/>
        <v>298.95699999999999</v>
      </c>
      <c r="D178" s="13">
        <f t="shared" si="33"/>
        <v>297.58300000000003</v>
      </c>
      <c r="E178" s="13">
        <f>L178/1000</f>
        <v>14.951000000000001</v>
      </c>
      <c r="F178" s="13">
        <v>0.14951</v>
      </c>
      <c r="G178" s="3">
        <f t="shared" si="35"/>
        <v>299.84454834869604</v>
      </c>
      <c r="H178" s="3">
        <f t="shared" si="35"/>
        <v>298.46646919540274</v>
      </c>
      <c r="I178" s="3">
        <f t="shared" si="36"/>
        <v>14.970173426785966</v>
      </c>
      <c r="J178" s="16">
        <v>298957</v>
      </c>
      <c r="K178" s="17">
        <v>297583</v>
      </c>
      <c r="L178" s="18">
        <v>14951</v>
      </c>
      <c r="M178" s="11"/>
      <c r="N178" s="15">
        <f t="shared" si="37"/>
        <v>0.99703997170005609</v>
      </c>
      <c r="O178" s="15">
        <f t="shared" si="38"/>
        <v>0.99871922480526121</v>
      </c>
    </row>
    <row r="179" spans="1:15" x14ac:dyDescent="0.2">
      <c r="A179" s="12" t="s">
        <v>20</v>
      </c>
      <c r="B179" s="10">
        <v>0.42499999999999999</v>
      </c>
      <c r="C179" s="13">
        <f t="shared" si="33"/>
        <v>331.06200000000001</v>
      </c>
      <c r="D179" s="13">
        <f t="shared" si="33"/>
        <v>333.93400000000003</v>
      </c>
      <c r="E179" s="13">
        <f t="shared" si="34"/>
        <v>15.753399999999999</v>
      </c>
      <c r="F179" s="13">
        <v>0.15753400000000001</v>
      </c>
      <c r="G179" s="3">
        <f t="shared" si="35"/>
        <v>332.44811797518628</v>
      </c>
      <c r="H179" s="3">
        <f t="shared" si="35"/>
        <v>335.33214270416374</v>
      </c>
      <c r="I179" s="3">
        <f t="shared" si="36"/>
        <v>15.781829290547996</v>
      </c>
      <c r="J179" s="16">
        <v>331062</v>
      </c>
      <c r="K179" s="17">
        <v>333934</v>
      </c>
      <c r="L179" s="18">
        <v>157534</v>
      </c>
      <c r="M179" s="11"/>
      <c r="N179" s="15">
        <f t="shared" si="37"/>
        <v>0.99583057355346583</v>
      </c>
      <c r="O179" s="15">
        <f t="shared" si="38"/>
        <v>0.99819860612958067</v>
      </c>
    </row>
    <row r="180" spans="1:15" x14ac:dyDescent="0.2">
      <c r="A180" s="12" t="s">
        <v>20</v>
      </c>
      <c r="B180" s="10">
        <v>0.42599999999999999</v>
      </c>
      <c r="C180" s="13">
        <f t="shared" si="33"/>
        <v>373.13099999999997</v>
      </c>
      <c r="D180" s="13">
        <f t="shared" si="33"/>
        <v>373.90600000000001</v>
      </c>
      <c r="E180" s="13">
        <f t="shared" si="34"/>
        <v>17.100899999999999</v>
      </c>
      <c r="F180" s="13">
        <v>0.17100899999999999</v>
      </c>
      <c r="G180" s="3">
        <f t="shared" si="35"/>
        <v>375.72528943687774</v>
      </c>
      <c r="H180" s="3">
        <f t="shared" si="35"/>
        <v>376.50567782410263</v>
      </c>
      <c r="I180" s="3">
        <f t="shared" si="36"/>
        <v>17.151899411587205</v>
      </c>
      <c r="J180" s="16">
        <v>373131</v>
      </c>
      <c r="K180" s="17">
        <v>373906</v>
      </c>
      <c r="L180" s="18">
        <v>171009</v>
      </c>
      <c r="M180" s="11"/>
      <c r="N180" s="15">
        <f t="shared" si="37"/>
        <v>0.99309524934888993</v>
      </c>
      <c r="O180" s="15">
        <f t="shared" si="38"/>
        <v>0.99702660268910193</v>
      </c>
    </row>
    <row r="181" spans="1:15" x14ac:dyDescent="0.2">
      <c r="A181" s="12" t="s">
        <v>20</v>
      </c>
      <c r="B181" s="10">
        <v>0.42699999999999999</v>
      </c>
      <c r="C181" s="13">
        <f t="shared" si="33"/>
        <v>411.88799999999998</v>
      </c>
      <c r="D181" s="13">
        <f>K181</f>
        <v>414.22</v>
      </c>
      <c r="E181" s="13">
        <f t="shared" si="34"/>
        <v>18.077400000000001</v>
      </c>
      <c r="F181" s="13">
        <v>0.18077399999999999</v>
      </c>
      <c r="G181" s="3">
        <f t="shared" si="35"/>
        <v>415.84149155569651</v>
      </c>
      <c r="H181" s="3">
        <f t="shared" si="35"/>
        <v>418.19587517043618</v>
      </c>
      <c r="I181" s="3">
        <f t="shared" si="36"/>
        <v>18.151488459414676</v>
      </c>
      <c r="J181" s="16">
        <v>411888</v>
      </c>
      <c r="K181" s="19">
        <v>414.22</v>
      </c>
      <c r="L181" s="18">
        <v>180774</v>
      </c>
      <c r="M181" s="10"/>
      <c r="N181" s="15">
        <f t="shared" si="37"/>
        <v>0.99049279199892681</v>
      </c>
      <c r="O181" s="15">
        <f t="shared" si="38"/>
        <v>0.99591832594994445</v>
      </c>
    </row>
    <row r="182" spans="1:15" x14ac:dyDescent="0.2">
      <c r="A182" s="12" t="s">
        <v>20</v>
      </c>
      <c r="B182" s="10">
        <v>0.42799999999999999</v>
      </c>
      <c r="C182" s="13">
        <f t="shared" si="33"/>
        <v>470.61900000000003</v>
      </c>
      <c r="D182" s="13">
        <f t="shared" si="33"/>
        <v>468.68599999999998</v>
      </c>
      <c r="E182" s="13">
        <f t="shared" si="34"/>
        <v>19.415700000000001</v>
      </c>
      <c r="F182" s="13">
        <v>0.194157</v>
      </c>
      <c r="G182" s="3">
        <f t="shared" si="35"/>
        <v>477.30799358141337</v>
      </c>
      <c r="H182" s="3">
        <f t="shared" si="35"/>
        <v>475.34751950027157</v>
      </c>
      <c r="I182" s="3">
        <f t="shared" si="36"/>
        <v>19.532625200491083</v>
      </c>
      <c r="J182" s="16">
        <v>470619</v>
      </c>
      <c r="K182" s="17">
        <v>468686</v>
      </c>
      <c r="L182" s="18">
        <v>194157</v>
      </c>
      <c r="M182" s="11"/>
      <c r="N182" s="15">
        <f t="shared" si="37"/>
        <v>0.98598600134218695</v>
      </c>
      <c r="O182" s="15">
        <f t="shared" si="38"/>
        <v>0.99401385122117936</v>
      </c>
    </row>
    <row r="183" spans="1:15" x14ac:dyDescent="0.2">
      <c r="A183" s="12" t="s">
        <v>20</v>
      </c>
      <c r="B183" s="10">
        <v>0.42899999999999999</v>
      </c>
      <c r="C183" s="13">
        <f t="shared" si="33"/>
        <v>549.66600000000005</v>
      </c>
      <c r="D183" s="13">
        <f t="shared" si="33"/>
        <v>541.75400000000002</v>
      </c>
      <c r="E183" s="13">
        <f t="shared" si="34"/>
        <v>21.121600000000001</v>
      </c>
      <c r="F183" s="13">
        <v>0.21121599999999999</v>
      </c>
      <c r="G183" s="3">
        <f t="shared" si="35"/>
        <v>561.72714794570663</v>
      </c>
      <c r="H183" s="3">
        <f t="shared" si="35"/>
        <v>553.64153742123096</v>
      </c>
      <c r="I183" s="3">
        <f t="shared" si="36"/>
        <v>21.315568088612299</v>
      </c>
      <c r="J183" s="16">
        <v>549666</v>
      </c>
      <c r="K183" s="17">
        <v>541754</v>
      </c>
      <c r="L183" s="18">
        <v>211216</v>
      </c>
      <c r="M183" s="11"/>
      <c r="N183" s="15">
        <f t="shared" si="37"/>
        <v>0.97852845818505396</v>
      </c>
      <c r="O183" s="15">
        <f t="shared" si="38"/>
        <v>0.99090016799899772</v>
      </c>
    </row>
    <row r="184" spans="1:15" x14ac:dyDescent="0.2">
      <c r="A184" s="12" t="s">
        <v>20</v>
      </c>
      <c r="B184" s="10">
        <v>0.43</v>
      </c>
      <c r="C184" s="13">
        <f t="shared" si="33"/>
        <v>620.19799999999998</v>
      </c>
      <c r="D184" s="13">
        <f t="shared" si="33"/>
        <v>623.928</v>
      </c>
      <c r="E184" s="13">
        <f t="shared" si="34"/>
        <v>22.941800000000001</v>
      </c>
      <c r="F184" s="13">
        <v>0.22941800000000001</v>
      </c>
      <c r="G184" s="3">
        <f t="shared" si="35"/>
        <v>640.50068855707309</v>
      </c>
      <c r="H184" s="3">
        <f t="shared" si="35"/>
        <v>644.35279315643959</v>
      </c>
      <c r="I184" s="3">
        <f t="shared" si="36"/>
        <v>23.251103615416589</v>
      </c>
      <c r="J184" s="16">
        <v>620198</v>
      </c>
      <c r="K184" s="17">
        <v>623928</v>
      </c>
      <c r="L184" s="18">
        <v>229418</v>
      </c>
      <c r="M184" s="11"/>
      <c r="N184" s="15">
        <f t="shared" si="37"/>
        <v>0.96830184741438574</v>
      </c>
      <c r="O184" s="15">
        <f t="shared" si="38"/>
        <v>0.98669725013777387</v>
      </c>
    </row>
    <row r="185" spans="1:15" x14ac:dyDescent="0.2">
      <c r="A185" s="12" t="s">
        <v>20</v>
      </c>
      <c r="B185" s="10">
        <v>0.43099999999999999</v>
      </c>
      <c r="C185" s="13">
        <f t="shared" si="33"/>
        <v>738.50099999999998</v>
      </c>
      <c r="D185" s="13">
        <f t="shared" si="33"/>
        <v>731.91499999999996</v>
      </c>
      <c r="E185" s="13">
        <f t="shared" si="34"/>
        <v>25.651199999999999</v>
      </c>
      <c r="F185" s="13">
        <v>0.25651200000000002</v>
      </c>
      <c r="G185" s="3">
        <f t="shared" si="35"/>
        <v>778.58933062042593</v>
      </c>
      <c r="H185" s="3">
        <f t="shared" si="35"/>
        <v>771.64582027789947</v>
      </c>
      <c r="I185" s="3">
        <f t="shared" si="36"/>
        <v>26.208421294501481</v>
      </c>
      <c r="J185" s="16">
        <v>738501</v>
      </c>
      <c r="K185" s="17">
        <v>731915</v>
      </c>
      <c r="L185" s="18">
        <v>256512</v>
      </c>
      <c r="M185" s="11"/>
      <c r="N185" s="15">
        <f t="shared" si="37"/>
        <v>0.94851158493466481</v>
      </c>
      <c r="O185" s="15">
        <f t="shared" si="38"/>
        <v>0.97873884549397161</v>
      </c>
    </row>
    <row r="186" spans="1:15" x14ac:dyDescent="0.2">
      <c r="A186" s="12" t="s">
        <v>20</v>
      </c>
      <c r="B186" s="10">
        <v>0.432</v>
      </c>
      <c r="C186" s="13">
        <f t="shared" si="33"/>
        <v>861.69200000000001</v>
      </c>
      <c r="D186" s="13">
        <f t="shared" si="33"/>
        <v>856.702</v>
      </c>
      <c r="E186" s="13">
        <f t="shared" si="34"/>
        <v>27.909300000000002</v>
      </c>
      <c r="F186" s="13">
        <v>0.27909299999999998</v>
      </c>
      <c r="G186" s="3">
        <f t="shared" si="35"/>
        <v>928.79093120834921</v>
      </c>
      <c r="H186" s="3">
        <f t="shared" si="35"/>
        <v>923.41236584307978</v>
      </c>
      <c r="I186" s="3">
        <f t="shared" si="36"/>
        <v>28.755555681233957</v>
      </c>
      <c r="J186" s="16">
        <v>861692</v>
      </c>
      <c r="K186" s="17">
        <v>856702</v>
      </c>
      <c r="L186" s="18">
        <v>279093</v>
      </c>
      <c r="M186" s="11"/>
      <c r="N186" s="15">
        <f t="shared" si="37"/>
        <v>0.92775668995706706</v>
      </c>
      <c r="O186" s="15">
        <f t="shared" si="38"/>
        <v>0.97057070673176982</v>
      </c>
    </row>
    <row r="187" spans="1:15" x14ac:dyDescent="0.2">
      <c r="A187" s="12" t="s">
        <v>20</v>
      </c>
      <c r="B187" s="10">
        <v>0.433</v>
      </c>
      <c r="C187" s="13">
        <f>J187</f>
        <v>1021.61</v>
      </c>
      <c r="D187" s="13">
        <f>K187</f>
        <v>1015.48</v>
      </c>
      <c r="E187" s="13">
        <f t="shared" si="34"/>
        <v>31.297899999999998</v>
      </c>
      <c r="F187" s="13">
        <v>0.31297900000000001</v>
      </c>
      <c r="G187" s="3">
        <f t="shared" si="35"/>
        <v>1148.5545827893891</v>
      </c>
      <c r="H187" s="3">
        <f t="shared" si="35"/>
        <v>1141.6628730444777</v>
      </c>
      <c r="I187" s="3">
        <f t="shared" si="36"/>
        <v>32.746493481616348</v>
      </c>
      <c r="J187" s="21">
        <v>1021.61</v>
      </c>
      <c r="K187" s="19">
        <v>1015.48</v>
      </c>
      <c r="L187" s="18">
        <v>312979</v>
      </c>
      <c r="M187" s="10"/>
      <c r="N187" s="15">
        <f t="shared" si="37"/>
        <v>0.88947448846437027</v>
      </c>
      <c r="O187" s="15">
        <f t="shared" si="38"/>
        <v>0.95576340158589568</v>
      </c>
    </row>
    <row r="188" spans="1:15" x14ac:dyDescent="0.2">
      <c r="A188" s="12" t="s">
        <v>20</v>
      </c>
      <c r="B188" s="10">
        <v>0.434</v>
      </c>
      <c r="C188" s="13">
        <f t="shared" ref="C188:D193" si="42">J188</f>
        <v>1201.93</v>
      </c>
      <c r="D188" s="13">
        <f t="shared" si="42"/>
        <v>1213.74</v>
      </c>
      <c r="E188" s="13">
        <f t="shared" si="34"/>
        <v>34.709600000000002</v>
      </c>
      <c r="F188" s="13">
        <v>0.34709600000000002</v>
      </c>
      <c r="G188" s="3">
        <f t="shared" si="35"/>
        <v>1425.9962478598372</v>
      </c>
      <c r="H188" s="3">
        <f t="shared" si="35"/>
        <v>1440.0078922045366</v>
      </c>
      <c r="I188" s="3">
        <f t="shared" si="36"/>
        <v>37.011012574400809</v>
      </c>
      <c r="J188" s="21">
        <v>1201.93</v>
      </c>
      <c r="K188" s="19">
        <v>1213.74</v>
      </c>
      <c r="L188" s="18">
        <v>347096</v>
      </c>
      <c r="M188" s="10"/>
      <c r="N188" s="15">
        <f t="shared" si="37"/>
        <v>0.84287038048233287</v>
      </c>
      <c r="O188" s="15">
        <f t="shared" si="38"/>
        <v>0.9378181677744043</v>
      </c>
    </row>
    <row r="189" spans="1:15" x14ac:dyDescent="0.2">
      <c r="A189" s="12" t="s">
        <v>20</v>
      </c>
      <c r="B189" s="10">
        <v>0.435</v>
      </c>
      <c r="C189" s="13">
        <f t="shared" si="42"/>
        <v>1451.73</v>
      </c>
      <c r="D189" s="13">
        <f t="shared" si="42"/>
        <v>1450.22</v>
      </c>
      <c r="E189" s="13">
        <f t="shared" si="34"/>
        <v>39.341900000000003</v>
      </c>
      <c r="F189" s="13">
        <v>0.39341900000000002</v>
      </c>
      <c r="G189" s="3">
        <f t="shared" si="35"/>
        <v>1888.6896929009604</v>
      </c>
      <c r="H189" s="3">
        <f t="shared" si="35"/>
        <v>1886.72519438107</v>
      </c>
      <c r="I189" s="3">
        <f t="shared" si="36"/>
        <v>43.303085409982003</v>
      </c>
      <c r="J189" s="21">
        <v>1451.73</v>
      </c>
      <c r="K189" s="19">
        <v>1450.22</v>
      </c>
      <c r="L189" s="18">
        <v>393419</v>
      </c>
      <c r="M189" s="10"/>
      <c r="N189" s="15">
        <f t="shared" si="37"/>
        <v>0.76864399983577725</v>
      </c>
      <c r="O189" s="15">
        <f t="shared" si="38"/>
        <v>0.90852417622258186</v>
      </c>
    </row>
    <row r="190" spans="1:15" x14ac:dyDescent="0.2">
      <c r="A190" s="12" t="s">
        <v>20</v>
      </c>
      <c r="B190" s="10">
        <v>0.436</v>
      </c>
      <c r="C190" s="13">
        <f t="shared" si="42"/>
        <v>1729.58</v>
      </c>
      <c r="D190" s="13">
        <f t="shared" si="42"/>
        <v>1734.22</v>
      </c>
      <c r="E190" s="13">
        <f t="shared" si="34"/>
        <v>45.2256</v>
      </c>
      <c r="F190" s="13">
        <v>0.45225599999999999</v>
      </c>
      <c r="G190" s="3">
        <f t="shared" si="35"/>
        <v>2614.4725615445159</v>
      </c>
      <c r="H190" s="3">
        <f t="shared" si="35"/>
        <v>2621.4864913341567</v>
      </c>
      <c r="I190" s="3">
        <f t="shared" si="36"/>
        <v>52.424098051741559</v>
      </c>
      <c r="J190" s="21">
        <v>1729.58</v>
      </c>
      <c r="K190" s="19">
        <v>1734.22</v>
      </c>
      <c r="L190" s="18">
        <v>452256</v>
      </c>
      <c r="M190" s="10"/>
      <c r="N190" s="15">
        <f t="shared" si="37"/>
        <v>0.66154069675079696</v>
      </c>
      <c r="O190" s="15">
        <f t="shared" si="38"/>
        <v>0.86268723126839908</v>
      </c>
    </row>
    <row r="191" spans="1:15" x14ac:dyDescent="0.2">
      <c r="A191" s="12" t="s">
        <v>20</v>
      </c>
      <c r="B191" s="10">
        <v>0.437</v>
      </c>
      <c r="C191" s="13">
        <f t="shared" si="42"/>
        <v>2066.8200000000002</v>
      </c>
      <c r="D191" s="13">
        <f t="shared" si="42"/>
        <v>2073.2800000000002</v>
      </c>
      <c r="E191" s="13">
        <f t="shared" si="34"/>
        <v>51.8429</v>
      </c>
      <c r="F191" s="13">
        <v>0.51842900000000003</v>
      </c>
      <c r="G191" s="3">
        <f t="shared" si="35"/>
        <v>3873.6390486091127</v>
      </c>
      <c r="H191" s="3">
        <f t="shared" si="35"/>
        <v>3885.7463962513916</v>
      </c>
      <c r="I191" s="3">
        <f t="shared" si="36"/>
        <v>64.913795379903689</v>
      </c>
      <c r="J191" s="21">
        <v>2066.8200000000002</v>
      </c>
      <c r="K191" s="19">
        <v>2073.2800000000002</v>
      </c>
      <c r="L191" s="18">
        <v>518429</v>
      </c>
      <c r="M191" s="10"/>
      <c r="N191" s="15">
        <f t="shared" si="37"/>
        <v>0.53356029667816429</v>
      </c>
      <c r="O191" s="15">
        <f t="shared" si="38"/>
        <v>0.7986422561890405</v>
      </c>
    </row>
    <row r="192" spans="1:15" x14ac:dyDescent="0.2">
      <c r="A192" s="12" t="s">
        <v>20</v>
      </c>
      <c r="B192" s="10">
        <v>0.438</v>
      </c>
      <c r="C192" s="13">
        <f t="shared" si="42"/>
        <v>2424.17</v>
      </c>
      <c r="D192" s="13">
        <f t="shared" si="42"/>
        <v>2425.31</v>
      </c>
      <c r="E192" s="13">
        <f>L192/1000</f>
        <v>59.899000000000001</v>
      </c>
      <c r="F192" s="13">
        <v>0.59899000000000002</v>
      </c>
      <c r="G192" s="3">
        <f t="shared" si="35"/>
        <v>6346.2727889074868</v>
      </c>
      <c r="H192" s="3">
        <f t="shared" si="35"/>
        <v>6349.2572128461352</v>
      </c>
      <c r="I192" s="3">
        <f t="shared" si="36"/>
        <v>85.368206293277694</v>
      </c>
      <c r="J192" s="21">
        <v>2424.17</v>
      </c>
      <c r="K192" s="19">
        <v>2425.31</v>
      </c>
      <c r="L192" s="18">
        <v>59899</v>
      </c>
      <c r="M192" s="10"/>
      <c r="N192" s="15">
        <f t="shared" si="37"/>
        <v>0.38198326492317736</v>
      </c>
      <c r="O192" s="15">
        <f t="shared" si="38"/>
        <v>0.70165466279355027</v>
      </c>
    </row>
    <row r="193" spans="1:15" x14ac:dyDescent="0.2">
      <c r="A193" s="12" t="s">
        <v>20</v>
      </c>
      <c r="B193" s="10">
        <v>0.439</v>
      </c>
      <c r="C193" s="13">
        <f t="shared" si="42"/>
        <v>2812</v>
      </c>
      <c r="D193" s="13">
        <f t="shared" si="42"/>
        <v>2814.18</v>
      </c>
      <c r="E193" s="13">
        <f t="shared" si="34"/>
        <v>70.190299999999993</v>
      </c>
      <c r="F193" s="13">
        <v>0.70190300000000005</v>
      </c>
      <c r="G193" s="3">
        <f t="shared" si="35"/>
        <v>13008.502056553532</v>
      </c>
      <c r="H193" s="3">
        <f t="shared" si="35"/>
        <v>13018.586883894672</v>
      </c>
      <c r="I193" s="3">
        <f t="shared" si="36"/>
        <v>128.22713221080207</v>
      </c>
      <c r="J193" s="21">
        <v>2812</v>
      </c>
      <c r="K193" s="19">
        <v>2814.18</v>
      </c>
      <c r="L193" s="18">
        <v>701903</v>
      </c>
      <c r="M193" s="10"/>
      <c r="N193" s="15">
        <f t="shared" si="37"/>
        <v>0.216166318594949</v>
      </c>
      <c r="O193" s="15">
        <f t="shared" si="38"/>
        <v>0.54739039070614925</v>
      </c>
    </row>
    <row r="194" spans="1:15" x14ac:dyDescent="0.2">
      <c r="A194" s="12"/>
      <c r="B194" s="10"/>
      <c r="C194" s="13"/>
      <c r="D194" s="13"/>
      <c r="E194" s="13"/>
      <c r="F194" s="13"/>
      <c r="J194" s="16"/>
      <c r="K194" s="17"/>
      <c r="L194" s="18"/>
      <c r="M194" s="11"/>
      <c r="N194" s="15"/>
      <c r="O194" s="15"/>
    </row>
    <row r="195" spans="1:15" x14ac:dyDescent="0.2">
      <c r="A195" s="12"/>
      <c r="B195" s="10"/>
      <c r="C195" s="13"/>
      <c r="D195" s="13"/>
      <c r="E195" s="13"/>
      <c r="F195" s="13"/>
      <c r="J195" s="16"/>
      <c r="K195" s="17"/>
      <c r="L195" s="18"/>
      <c r="M195" s="11"/>
      <c r="N195" s="15"/>
      <c r="O195" s="15"/>
    </row>
    <row r="196" spans="1:15" x14ac:dyDescent="0.2">
      <c r="A196" s="12"/>
      <c r="B196" s="10"/>
      <c r="C196" s="13"/>
      <c r="D196" s="13"/>
      <c r="E196" s="13"/>
      <c r="F196" s="13"/>
      <c r="J196" s="16"/>
      <c r="K196" s="17"/>
      <c r="L196" s="18"/>
      <c r="M196" s="11"/>
      <c r="N196" s="15"/>
      <c r="O196" s="15"/>
    </row>
    <row r="197" spans="1:15" x14ac:dyDescent="0.2">
      <c r="A197" s="12"/>
      <c r="B197" s="10"/>
      <c r="C197" s="13"/>
      <c r="D197" s="13"/>
      <c r="E197" s="13"/>
      <c r="F197" s="13"/>
      <c r="J197" s="16"/>
      <c r="K197" s="17"/>
      <c r="L197" s="18"/>
      <c r="M197" s="11"/>
      <c r="N197" s="15"/>
      <c r="O197" s="15"/>
    </row>
    <row r="198" spans="1:15" x14ac:dyDescent="0.2">
      <c r="A198" s="12"/>
      <c r="B198" s="10"/>
      <c r="C198" s="13"/>
      <c r="D198" s="13"/>
      <c r="E198" s="13"/>
      <c r="F198" s="13"/>
      <c r="J198" s="16"/>
      <c r="K198" s="17"/>
      <c r="L198" s="18"/>
      <c r="M198" s="11"/>
      <c r="N198" s="15"/>
      <c r="O198" s="15"/>
    </row>
    <row r="199" spans="1:15" x14ac:dyDescent="0.2">
      <c r="A199" s="12"/>
      <c r="B199" s="10"/>
      <c r="C199" s="13"/>
      <c r="D199" s="13"/>
      <c r="E199" s="13"/>
      <c r="F199" s="13"/>
      <c r="J199" s="16"/>
      <c r="K199" s="17"/>
      <c r="L199" s="18"/>
      <c r="M199" s="11"/>
      <c r="N199" s="15"/>
      <c r="O199" s="15"/>
    </row>
    <row r="200" spans="1:15" x14ac:dyDescent="0.2">
      <c r="A200" s="12"/>
      <c r="B200" s="10"/>
      <c r="C200" s="13"/>
      <c r="D200" s="13"/>
      <c r="E200" s="13"/>
      <c r="F200" s="13"/>
      <c r="J200" s="16"/>
      <c r="K200" s="17"/>
      <c r="L200" s="22"/>
      <c r="M200" s="11"/>
      <c r="N200" s="15"/>
      <c r="O200" s="15"/>
    </row>
    <row r="201" spans="1:15" x14ac:dyDescent="0.2">
      <c r="A201" s="12"/>
      <c r="B201" s="10"/>
      <c r="C201" s="13"/>
      <c r="D201" s="13"/>
      <c r="E201" s="13"/>
      <c r="F201" s="13"/>
      <c r="J201" s="16"/>
      <c r="K201" s="17"/>
      <c r="L201" s="18"/>
      <c r="M201" s="11"/>
      <c r="N201" s="15"/>
      <c r="O201" s="15"/>
    </row>
    <row r="202" spans="1:15" x14ac:dyDescent="0.2">
      <c r="A202" s="12"/>
      <c r="B202" s="10"/>
      <c r="C202" s="13"/>
      <c r="D202" s="13"/>
      <c r="E202" s="13"/>
      <c r="F202" s="13"/>
      <c r="J202" s="21"/>
      <c r="K202" s="19"/>
      <c r="L202" s="18"/>
      <c r="M202" s="10"/>
      <c r="N202" s="15"/>
      <c r="O202" s="15"/>
    </row>
    <row r="203" spans="1:15" x14ac:dyDescent="0.2">
      <c r="A203" s="12"/>
      <c r="B203" s="10"/>
      <c r="C203" s="13"/>
      <c r="D203" s="13"/>
      <c r="E203" s="13"/>
      <c r="F203" s="13"/>
      <c r="J203" s="21"/>
      <c r="K203" s="19"/>
      <c r="L203" s="18"/>
      <c r="M203" s="10"/>
      <c r="N203" s="15"/>
      <c r="O203" s="15"/>
    </row>
    <row r="204" spans="1:15" x14ac:dyDescent="0.2">
      <c r="A204" s="12"/>
      <c r="B204" s="10"/>
      <c r="C204" s="13"/>
      <c r="D204" s="13"/>
      <c r="E204" s="13"/>
      <c r="F204" s="13"/>
      <c r="J204" s="21"/>
      <c r="K204" s="19"/>
      <c r="L204" s="18"/>
      <c r="M204" s="10"/>
      <c r="N204" s="15"/>
      <c r="O204" s="15"/>
    </row>
    <row r="205" spans="1:15" x14ac:dyDescent="0.2">
      <c r="A205" s="12"/>
      <c r="B205" s="10"/>
      <c r="C205" s="13"/>
      <c r="D205" s="13"/>
      <c r="E205" s="13"/>
      <c r="F205" s="13"/>
      <c r="J205" s="21"/>
      <c r="K205" s="19"/>
      <c r="L205" s="18"/>
      <c r="M205" s="10"/>
      <c r="N205" s="15"/>
      <c r="O205" s="15"/>
    </row>
    <row r="206" spans="1:15" x14ac:dyDescent="0.2">
      <c r="A206" s="12"/>
      <c r="B206" s="10"/>
      <c r="C206" s="13"/>
      <c r="D206" s="13"/>
      <c r="E206" s="13"/>
      <c r="F206" s="13"/>
      <c r="J206" s="21"/>
      <c r="K206" s="19"/>
      <c r="L206" s="18"/>
      <c r="M206" s="10"/>
      <c r="N206" s="15"/>
      <c r="O206" s="15"/>
    </row>
    <row r="207" spans="1:15" x14ac:dyDescent="0.2">
      <c r="A207" s="12"/>
      <c r="B207" s="10"/>
      <c r="C207" s="13"/>
      <c r="D207" s="13"/>
      <c r="E207" s="13"/>
      <c r="F207" s="13"/>
      <c r="J207" s="21"/>
      <c r="K207" s="19"/>
      <c r="L207" s="18"/>
      <c r="M207" s="10"/>
      <c r="N207" s="15"/>
      <c r="O207" s="15"/>
    </row>
    <row r="208" spans="1:15" x14ac:dyDescent="0.2">
      <c r="A208" s="12"/>
      <c r="B208" s="10"/>
      <c r="C208" s="13"/>
      <c r="D208" s="13"/>
      <c r="E208" s="13"/>
      <c r="F208" s="13"/>
      <c r="J208" s="21"/>
      <c r="K208" s="19"/>
      <c r="L208" s="18"/>
      <c r="M208" s="10"/>
      <c r="N208" s="15"/>
      <c r="O208" s="15"/>
    </row>
    <row r="209" spans="1:15" x14ac:dyDescent="0.2">
      <c r="A209" s="12"/>
      <c r="B209" s="10"/>
      <c r="C209" s="13"/>
      <c r="D209" s="13"/>
      <c r="E209" s="13"/>
      <c r="F209" s="13"/>
      <c r="J209" s="21"/>
      <c r="K209" s="19"/>
      <c r="L209" s="18"/>
      <c r="M209" s="10"/>
      <c r="N209" s="15"/>
      <c r="O209" s="15"/>
    </row>
    <row r="210" spans="1:15" x14ac:dyDescent="0.2">
      <c r="A210" s="12"/>
      <c r="B210" s="10"/>
      <c r="C210" s="13"/>
      <c r="D210" s="13"/>
      <c r="E210" s="13"/>
      <c r="F210" s="13"/>
      <c r="J210" s="16"/>
      <c r="K210" s="19"/>
      <c r="L210" s="18"/>
      <c r="M210" s="10"/>
      <c r="N210" s="15"/>
      <c r="O210" s="15"/>
    </row>
    <row r="211" spans="1:15" x14ac:dyDescent="0.2">
      <c r="A211" s="12"/>
      <c r="B211" s="10"/>
      <c r="C211" s="13"/>
      <c r="D211" s="13"/>
      <c r="E211" s="13"/>
      <c r="F211" s="13"/>
      <c r="J211" s="16"/>
      <c r="K211" s="17"/>
      <c r="L211" s="18"/>
      <c r="M211" s="11"/>
      <c r="N211" s="15"/>
      <c r="O211" s="15"/>
    </row>
    <row r="212" spans="1:15" x14ac:dyDescent="0.2">
      <c r="A212" s="12"/>
      <c r="B212" s="10"/>
      <c r="C212" s="13"/>
      <c r="D212" s="13"/>
      <c r="E212" s="13"/>
      <c r="F212" s="13"/>
      <c r="J212" s="16"/>
      <c r="K212" s="17"/>
      <c r="L212" s="18"/>
      <c r="M212" s="11"/>
      <c r="N212" s="15"/>
      <c r="O212" s="15"/>
    </row>
    <row r="213" spans="1:15" x14ac:dyDescent="0.2">
      <c r="A213" s="12"/>
      <c r="B213" s="10"/>
      <c r="C213" s="13"/>
      <c r="D213" s="13"/>
      <c r="E213" s="13"/>
      <c r="F213" s="13"/>
      <c r="J213" s="21"/>
      <c r="K213" s="17"/>
      <c r="L213" s="18"/>
      <c r="M213" s="11"/>
      <c r="N213" s="15"/>
      <c r="O213" s="15"/>
    </row>
    <row r="214" spans="1:15" x14ac:dyDescent="0.2">
      <c r="A214" s="12"/>
      <c r="B214" s="10"/>
      <c r="C214" s="13"/>
      <c r="D214" s="13"/>
      <c r="E214" s="13"/>
      <c r="F214" s="13"/>
      <c r="J214" s="16"/>
      <c r="K214" s="17"/>
      <c r="L214" s="18"/>
      <c r="M214" s="11"/>
      <c r="N214" s="15"/>
      <c r="O214" s="15"/>
    </row>
    <row r="215" spans="1:15" x14ac:dyDescent="0.2">
      <c r="A215" s="12"/>
      <c r="B215" s="10"/>
      <c r="C215" s="13"/>
      <c r="D215" s="13"/>
      <c r="E215" s="13"/>
      <c r="F215" s="13"/>
      <c r="J215" s="16"/>
      <c r="K215" s="17"/>
      <c r="L215" s="18"/>
      <c r="M215" s="11"/>
      <c r="N215" s="15"/>
      <c r="O215" s="15"/>
    </row>
    <row r="216" spans="1:15" x14ac:dyDescent="0.2">
      <c r="A216" s="12"/>
      <c r="B216" s="10"/>
      <c r="C216" s="13"/>
      <c r="D216" s="13"/>
      <c r="E216" s="13"/>
      <c r="F216" s="13"/>
      <c r="J216" s="16"/>
      <c r="K216" s="17"/>
      <c r="L216" s="18"/>
      <c r="M216" s="11"/>
      <c r="N216" s="15"/>
      <c r="O216" s="15"/>
    </row>
    <row r="217" spans="1:15" x14ac:dyDescent="0.2">
      <c r="A217" s="12"/>
      <c r="B217" s="10"/>
      <c r="C217" s="13"/>
      <c r="D217" s="13"/>
      <c r="E217" s="13"/>
      <c r="F217" s="13"/>
      <c r="J217" s="16"/>
      <c r="K217" s="17"/>
      <c r="L217" s="18"/>
      <c r="M217" s="11"/>
      <c r="N217" s="15"/>
      <c r="O217" s="15"/>
    </row>
    <row r="218" spans="1:15" x14ac:dyDescent="0.2">
      <c r="A218" s="12"/>
      <c r="B218" s="10"/>
      <c r="C218" s="13"/>
      <c r="D218" s="13"/>
      <c r="E218" s="13"/>
      <c r="F218" s="13"/>
      <c r="J218" s="16"/>
      <c r="K218" s="17"/>
      <c r="L218" s="18"/>
      <c r="M218" s="11"/>
      <c r="N218" s="15"/>
      <c r="O218" s="15"/>
    </row>
    <row r="219" spans="1:15" x14ac:dyDescent="0.2">
      <c r="A219" s="12"/>
      <c r="B219" s="10"/>
      <c r="C219" s="13"/>
      <c r="D219" s="13"/>
      <c r="E219" s="13"/>
      <c r="F219" s="13"/>
      <c r="J219" s="21"/>
      <c r="K219" s="19"/>
      <c r="L219" s="18"/>
      <c r="M219" s="10"/>
      <c r="N219" s="15"/>
      <c r="O219" s="15"/>
    </row>
    <row r="220" spans="1:15" x14ac:dyDescent="0.2">
      <c r="A220" s="12"/>
      <c r="B220" s="10"/>
      <c r="C220" s="13"/>
      <c r="D220" s="13"/>
      <c r="E220" s="13"/>
      <c r="F220" s="13"/>
      <c r="J220" s="21"/>
      <c r="K220" s="19"/>
      <c r="L220" s="18"/>
      <c r="M220" s="10"/>
      <c r="N220" s="15"/>
      <c r="O220" s="15"/>
    </row>
    <row r="221" spans="1:15" x14ac:dyDescent="0.2">
      <c r="A221" s="12"/>
      <c r="B221" s="10"/>
      <c r="C221" s="13"/>
      <c r="D221" s="13"/>
      <c r="E221" s="13"/>
      <c r="F221" s="13"/>
      <c r="J221" s="21"/>
      <c r="K221" s="19"/>
      <c r="L221" s="18"/>
      <c r="M221" s="10"/>
      <c r="N221" s="15"/>
      <c r="O221" s="15"/>
    </row>
    <row r="222" spans="1:15" x14ac:dyDescent="0.2">
      <c r="A222" s="12"/>
      <c r="B222" s="10"/>
      <c r="C222" s="13"/>
      <c r="D222" s="13"/>
      <c r="E222" s="13"/>
      <c r="F222" s="13"/>
      <c r="J222" s="21"/>
      <c r="K222" s="19"/>
      <c r="L222" s="18"/>
      <c r="M222" s="10"/>
      <c r="N222" s="15"/>
      <c r="O222" s="15"/>
    </row>
    <row r="223" spans="1:15" x14ac:dyDescent="0.2">
      <c r="A223" s="12"/>
      <c r="B223" s="10"/>
      <c r="C223" s="13"/>
      <c r="D223" s="13"/>
      <c r="E223" s="13"/>
      <c r="F223" s="13"/>
      <c r="J223" s="21"/>
      <c r="K223" s="19"/>
      <c r="L223" s="18"/>
      <c r="M223" s="10"/>
      <c r="N223" s="15"/>
      <c r="O223" s="15"/>
    </row>
    <row r="224" spans="1:15" x14ac:dyDescent="0.2">
      <c r="A224" s="12"/>
      <c r="B224" s="10"/>
      <c r="C224" s="13"/>
      <c r="D224" s="13"/>
      <c r="E224" s="13"/>
      <c r="F224" s="13"/>
      <c r="J224" s="21"/>
      <c r="K224" s="19"/>
      <c r="L224" s="18"/>
      <c r="M224" s="10"/>
      <c r="N224" s="15"/>
      <c r="O224" s="15"/>
    </row>
    <row r="225" spans="1:15" x14ac:dyDescent="0.2">
      <c r="A225" s="12"/>
      <c r="B225" s="10"/>
      <c r="C225" s="13"/>
      <c r="D225" s="13"/>
      <c r="E225" s="13"/>
      <c r="F225" s="13"/>
      <c r="L225" s="25"/>
      <c r="M225" s="10"/>
      <c r="N225" s="15"/>
      <c r="O225" s="15"/>
    </row>
    <row r="226" spans="1:15" x14ac:dyDescent="0.2">
      <c r="C226" s="14"/>
      <c r="D226" s="14"/>
      <c r="E226" s="14"/>
      <c r="G226" s="6"/>
    </row>
    <row r="227" spans="1:15" x14ac:dyDescent="0.2">
      <c r="C227" s="14"/>
      <c r="D227" s="14"/>
      <c r="E227" s="14"/>
      <c r="G227" s="6"/>
    </row>
    <row r="228" spans="1:15" x14ac:dyDescent="0.2">
      <c r="C228" s="14"/>
      <c r="D228" s="14"/>
      <c r="E228" s="14"/>
    </row>
    <row r="229" spans="1:15" x14ac:dyDescent="0.2">
      <c r="C229" s="14"/>
      <c r="D229" s="14"/>
      <c r="E229" s="14"/>
    </row>
    <row r="230" spans="1:15" x14ac:dyDescent="0.2">
      <c r="C230" s="14"/>
      <c r="D230" s="14"/>
      <c r="E230" s="14"/>
    </row>
    <row r="231" spans="1:15" x14ac:dyDescent="0.2">
      <c r="C231" s="14"/>
      <c r="D231" s="14"/>
      <c r="E231" s="14"/>
    </row>
    <row r="232" spans="1:15" x14ac:dyDescent="0.2">
      <c r="C232" s="14"/>
      <c r="D232" s="14"/>
      <c r="E232" s="14"/>
    </row>
    <row r="233" spans="1:15" x14ac:dyDescent="0.2">
      <c r="C233" s="14"/>
      <c r="D233" s="14"/>
      <c r="E233" s="14"/>
    </row>
    <row r="234" spans="1:15" x14ac:dyDescent="0.2">
      <c r="C234" s="14"/>
      <c r="D234" s="14"/>
      <c r="E234" s="14"/>
    </row>
    <row r="235" spans="1:15" x14ac:dyDescent="0.2">
      <c r="C235" s="14"/>
      <c r="D235" s="14"/>
      <c r="E235" s="14"/>
    </row>
    <row r="236" spans="1:15" x14ac:dyDescent="0.2">
      <c r="C236" s="14"/>
      <c r="D236" s="14"/>
      <c r="E236" s="14"/>
    </row>
    <row r="237" spans="1:15" x14ac:dyDescent="0.2">
      <c r="C237" s="14"/>
      <c r="D237" s="14"/>
      <c r="E237" s="14"/>
    </row>
    <row r="238" spans="1:15" x14ac:dyDescent="0.2">
      <c r="C238" s="14"/>
      <c r="D238" s="14"/>
      <c r="E238" s="14"/>
    </row>
    <row r="239" spans="1:15" x14ac:dyDescent="0.2">
      <c r="C239" s="14"/>
      <c r="D239" s="14"/>
      <c r="E239" s="14"/>
    </row>
    <row r="240" spans="1:15" x14ac:dyDescent="0.2">
      <c r="C240" s="14"/>
      <c r="D240" s="14"/>
      <c r="E240" s="14"/>
    </row>
  </sheetData>
  <mergeCells count="3">
    <mergeCell ref="G1:I1"/>
    <mergeCell ref="J1:L1"/>
    <mergeCell ref="U1:W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Binderkumulante</vt:lpstr>
      <vt:lpstr>FSS</vt:lpstr>
      <vt:lpstr>FSS nur bis 100</vt:lpstr>
      <vt:lpstr>FSS!Auswertungsdaten_1</vt:lpstr>
      <vt:lpstr>'FSS nur bis 100'!Auswertungsdaten_1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ruben.hans.thies.kuespert</dc:creator>
  <cp:lastModifiedBy>ruben.hans.thies.kuespert</cp:lastModifiedBy>
  <dcterms:created xsi:type="dcterms:W3CDTF">2019-07-11T16:12:46Z</dcterms:created>
  <dcterms:modified xsi:type="dcterms:W3CDTF">2019-07-19T12:40:49Z</dcterms:modified>
</cp:coreProperties>
</file>